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白银中心" sheetId="1" r:id="rId1"/>
  </sheets>
  <externalReferences>
    <externalReference r:id="rId2"/>
    <externalReference r:id="rId3"/>
  </externalReferences>
  <definedNames>
    <definedName name="_xlnm.Print_Area" localSheetId="0">白银中心!$A$1:$M$141</definedName>
    <definedName name="_xlnm.Print_Titles" localSheetId="0">白银中心!$1:$3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<sst xmlns="http://schemas.openxmlformats.org/spreadsheetml/2006/main" count="463" uniqueCount="308">
  <si>
    <t>甘肃省交通运输厅所属事业单位2026年度公开招聘
工作人员成绩及体检人员名单</t>
  </si>
  <si>
    <t xml:space="preserve"> 单位：甘肃省白银公路事业发展中心</t>
  </si>
  <si>
    <t xml:space="preserve">                                     考点：甘肃省白银公路事业发展中心</t>
  </si>
  <si>
    <t>岗位
代码</t>
  </si>
  <si>
    <t>招聘专业</t>
  </si>
  <si>
    <t>招聘
人数</t>
  </si>
  <si>
    <t>姓名</t>
  </si>
  <si>
    <t>准考证号</t>
  </si>
  <si>
    <t>笔试成绩</t>
  </si>
  <si>
    <t>笔试成绩
÷3×0.6</t>
  </si>
  <si>
    <t>面试成绩</t>
  </si>
  <si>
    <t>面试成绩
×0.4</t>
  </si>
  <si>
    <t>总成绩</t>
  </si>
  <si>
    <t>名次</t>
  </si>
  <si>
    <t>是否进入体检</t>
  </si>
  <si>
    <t>备注</t>
  </si>
  <si>
    <t>08057</t>
  </si>
  <si>
    <t>（460101）机械设计与制造、（460104）机械制造及自动化、（460118）机械装备制造技术、（560301）机电一体化技术、（560707）新能源汽车技术、（500202）道路机械化施工技术、（500203）智能工程机械运用技术、（600209）汽车运用与维修技术、（520104）汽车制造与装配技术、（580407） 汽车运用与维修、（500211）汽车检测与维修技术、（500212）新能源汽车检测与维修技术、（420307）无人机测绘技术、（460609）无人机应用技术</t>
  </si>
  <si>
    <t>张生宝</t>
  </si>
  <si>
    <t>1162061302414</t>
  </si>
  <si>
    <t>是</t>
  </si>
  <si>
    <t>雷宏</t>
  </si>
  <si>
    <t>1162062000725</t>
  </si>
  <si>
    <t>张鑫</t>
  </si>
  <si>
    <t>1162050602729</t>
  </si>
  <si>
    <t>王涛</t>
  </si>
  <si>
    <t>1162060804820</t>
  </si>
  <si>
    <t>李博琪</t>
  </si>
  <si>
    <t>1162050103601</t>
  </si>
  <si>
    <t>钟文凯</t>
  </si>
  <si>
    <t>1162061800307</t>
  </si>
  <si>
    <t>否</t>
  </si>
  <si>
    <t>孙茂</t>
  </si>
  <si>
    <t>1162061202210</t>
  </si>
  <si>
    <t>王重博</t>
  </si>
  <si>
    <t>1162060100406</t>
  </si>
  <si>
    <t>刘浩</t>
  </si>
  <si>
    <t>1162062102610</t>
  </si>
  <si>
    <t>江辉</t>
  </si>
  <si>
    <t>1162060804710</t>
  </si>
  <si>
    <t>吕明书</t>
  </si>
  <si>
    <t>1162060805427</t>
  </si>
  <si>
    <t>苟家铭</t>
  </si>
  <si>
    <t>1162061502422</t>
  </si>
  <si>
    <t>柳长青</t>
  </si>
  <si>
    <t>1162060107714</t>
  </si>
  <si>
    <t>康舒杨</t>
  </si>
  <si>
    <t>1162061701128</t>
  </si>
  <si>
    <t>张振东</t>
  </si>
  <si>
    <t>1162061501516</t>
  </si>
  <si>
    <t>08058</t>
  </si>
  <si>
    <t>（600202）道路桥梁工程技术、（520113）公路工程管理、（520115）公路工程检测技术、（520118）道桥工程检测技术、（520108）道路桥梁工程技术、（520120）桥隧检测与加固工程技术、（500201）道路工程技术、（600204）道路养护与管理、（520102）高等级公路维护与管理、（500201）道路与桥梁工程技术、（440306）土木工程检测技术、（500204）道路工程检测技术</t>
  </si>
  <si>
    <t>冯清昌</t>
  </si>
  <si>
    <t>1162061502120</t>
  </si>
  <si>
    <t>高  杰</t>
  </si>
  <si>
    <t>1162060305329</t>
  </si>
  <si>
    <t>牛军伟</t>
  </si>
  <si>
    <t>1162060305505</t>
  </si>
  <si>
    <t>李  显</t>
  </si>
  <si>
    <t>1162061800317</t>
  </si>
  <si>
    <t>马彦博</t>
  </si>
  <si>
    <t>1162050303215</t>
  </si>
  <si>
    <t>李  博</t>
  </si>
  <si>
    <t>1162060305609</t>
  </si>
  <si>
    <t>郭  飞</t>
  </si>
  <si>
    <t>1162061502102</t>
  </si>
  <si>
    <t>王一博</t>
  </si>
  <si>
    <t>1162270103715</t>
  </si>
  <si>
    <t>王军强</t>
  </si>
  <si>
    <t>1162060306208</t>
  </si>
  <si>
    <t>张  强</t>
  </si>
  <si>
    <t>1162060902815</t>
  </si>
  <si>
    <t>王煜程</t>
  </si>
  <si>
    <t>1162060110726</t>
  </si>
  <si>
    <t>赵  鹏</t>
  </si>
  <si>
    <t>1162060101604</t>
  </si>
  <si>
    <t>王彦强</t>
  </si>
  <si>
    <t>1162060804706</t>
  </si>
  <si>
    <t>杨爱斌</t>
  </si>
  <si>
    <t>1162060106301</t>
  </si>
  <si>
    <t>弃考</t>
  </si>
  <si>
    <t>张立锋</t>
  </si>
  <si>
    <t>1162061801322</t>
  </si>
  <si>
    <t>08059</t>
  </si>
  <si>
    <t>（580312）电气设备应用与维护、（540403）建筑电气工程技术、（560114）电机与电器技术、（610102）应用电子技术、（590202）应用电子技术、（530302）大数据与会计</t>
  </si>
  <si>
    <t>曹  旭</t>
  </si>
  <si>
    <t>1162050302206</t>
  </si>
  <si>
    <t>孙  毅</t>
  </si>
  <si>
    <t>1162050402309</t>
  </si>
  <si>
    <t>王垠然</t>
  </si>
  <si>
    <t>1162060308115</t>
  </si>
  <si>
    <t>08060</t>
  </si>
  <si>
    <t>（410105）园艺技术 、（510107）园艺技术、（510116）设施园艺工程、（610105）园艺技术、（410202）园林技术、（510202）园林技术、（510213）城市园林、（540105）风景园林设计</t>
  </si>
  <si>
    <t>成  凯</t>
  </si>
  <si>
    <t>1162060803419</t>
  </si>
  <si>
    <t>马旭明</t>
  </si>
  <si>
    <t>1162060102504</t>
  </si>
  <si>
    <t>张  妍</t>
  </si>
  <si>
    <t>1162050101423</t>
  </si>
  <si>
    <t>姜文旺</t>
  </si>
  <si>
    <t>1162060800405</t>
  </si>
  <si>
    <t>08061</t>
  </si>
  <si>
    <t>周兆琛</t>
  </si>
  <si>
    <t>1162060307724</t>
  </si>
  <si>
    <t>张有伟</t>
  </si>
  <si>
    <t>1162060113512</t>
  </si>
  <si>
    <t>魏明三</t>
  </si>
  <si>
    <t>1162060308406</t>
  </si>
  <si>
    <t>董中奇</t>
  </si>
  <si>
    <t>1162060702006</t>
  </si>
  <si>
    <t>马海云</t>
  </si>
  <si>
    <t>1162061101314</t>
  </si>
  <si>
    <t>杨高顺</t>
  </si>
  <si>
    <t>1162060308603</t>
  </si>
  <si>
    <t>陶雷</t>
  </si>
  <si>
    <t>1162060503914</t>
  </si>
  <si>
    <t>吴长长</t>
  </si>
  <si>
    <t>1162060105703</t>
  </si>
  <si>
    <t>杨成洪</t>
  </si>
  <si>
    <t>1162061201411</t>
  </si>
  <si>
    <t>杨天鹏</t>
  </si>
  <si>
    <t>1162061400410</t>
  </si>
  <si>
    <t>杨永臻</t>
  </si>
  <si>
    <t>1162060409611</t>
  </si>
  <si>
    <t>陈万明</t>
  </si>
  <si>
    <t>1162060409122</t>
  </si>
  <si>
    <t>宋秉真</t>
  </si>
  <si>
    <t>1162061800110</t>
  </si>
  <si>
    <t>未胜文</t>
  </si>
  <si>
    <t>1162060702122</t>
  </si>
  <si>
    <t>何涛</t>
  </si>
  <si>
    <t>1162061003816</t>
  </si>
  <si>
    <t>08062</t>
  </si>
  <si>
    <t>张永忠</t>
  </si>
  <si>
    <t>1162061101901</t>
  </si>
  <si>
    <t>董展程</t>
  </si>
  <si>
    <t>1162050303028</t>
  </si>
  <si>
    <t>黄鑫鑫</t>
  </si>
  <si>
    <t>1162061800415</t>
  </si>
  <si>
    <t>赵振宁</t>
  </si>
  <si>
    <t>1162060702212</t>
  </si>
  <si>
    <t>王永行</t>
  </si>
  <si>
    <t>1162060802625</t>
  </si>
  <si>
    <t>苗树基</t>
  </si>
  <si>
    <t>1162060601221</t>
  </si>
  <si>
    <t>李春亮</t>
  </si>
  <si>
    <t>1162061502717</t>
  </si>
  <si>
    <t>蔡旭胜</t>
  </si>
  <si>
    <t>1162060105701</t>
  </si>
  <si>
    <t>宋瑞君</t>
  </si>
  <si>
    <t>1162060105304</t>
  </si>
  <si>
    <t>杨豪君</t>
  </si>
  <si>
    <t>1162060500624</t>
  </si>
  <si>
    <t>魏建业</t>
  </si>
  <si>
    <t>1162060500616</t>
  </si>
  <si>
    <t>江有旭</t>
  </si>
  <si>
    <t>1162060701130</t>
  </si>
  <si>
    <t>08063</t>
  </si>
  <si>
    <t>韩超</t>
  </si>
  <si>
    <t>刘伟</t>
  </si>
  <si>
    <t>梁楠</t>
  </si>
  <si>
    <t>08064</t>
  </si>
  <si>
    <t>王守宁</t>
  </si>
  <si>
    <t>1162060115029</t>
  </si>
  <si>
    <t>李亚兰</t>
  </si>
  <si>
    <t>1162270200830</t>
  </si>
  <si>
    <t>薛国莉</t>
  </si>
  <si>
    <t>1162061701530</t>
  </si>
  <si>
    <t>08065</t>
  </si>
  <si>
    <t>李俊辉</t>
  </si>
  <si>
    <t>1162060106917</t>
  </si>
  <si>
    <t>马文源</t>
  </si>
  <si>
    <t>1162060702919</t>
  </si>
  <si>
    <t>杨文彪</t>
  </si>
  <si>
    <t>1162061702523</t>
  </si>
  <si>
    <t>冯琳</t>
  </si>
  <si>
    <t>1162061502105</t>
  </si>
  <si>
    <t>沈文斌</t>
  </si>
  <si>
    <t>1162060305528</t>
  </si>
  <si>
    <t>马得高</t>
  </si>
  <si>
    <t>1162060503825</t>
  </si>
  <si>
    <t>程祖盛</t>
  </si>
  <si>
    <t>1162062100230</t>
  </si>
  <si>
    <t>张宇龙</t>
  </si>
  <si>
    <t>1162050501403</t>
  </si>
  <si>
    <t>张永鹏</t>
  </si>
  <si>
    <t>1162060503330</t>
  </si>
  <si>
    <t>刘思璞</t>
  </si>
  <si>
    <t>1162060902824</t>
  </si>
  <si>
    <t>韩宝强</t>
  </si>
  <si>
    <t>1162061202713</t>
  </si>
  <si>
    <t>李丹</t>
  </si>
  <si>
    <t>1162060104712</t>
  </si>
  <si>
    <t>08066</t>
  </si>
  <si>
    <t>程  涛</t>
  </si>
  <si>
    <t>1162060601730</t>
  </si>
  <si>
    <t>谢荣博</t>
  </si>
  <si>
    <t>1162062101404</t>
  </si>
  <si>
    <t>张彦宝</t>
  </si>
  <si>
    <t>1162060203223</t>
  </si>
  <si>
    <t>史志军</t>
  </si>
  <si>
    <t>1162060101423</t>
  </si>
  <si>
    <t>郝亚伟</t>
  </si>
  <si>
    <t>1162060308201</t>
  </si>
  <si>
    <t>焦堂辰</t>
  </si>
  <si>
    <t>1162060308029</t>
  </si>
  <si>
    <t>罗富铭</t>
  </si>
  <si>
    <t>1162060108006</t>
  </si>
  <si>
    <t>王卓政</t>
  </si>
  <si>
    <t>1162061802917</t>
  </si>
  <si>
    <t>牟国栋</t>
  </si>
  <si>
    <t>1162050100714</t>
  </si>
  <si>
    <t>杨  芳</t>
  </si>
  <si>
    <t>1162060502817</t>
  </si>
  <si>
    <t>王  昊</t>
  </si>
  <si>
    <t>1162061202725</t>
  </si>
  <si>
    <t>祁云飞</t>
  </si>
  <si>
    <t>1162062000116</t>
  </si>
  <si>
    <t>陈凌云</t>
  </si>
  <si>
    <t>1162061403221</t>
  </si>
  <si>
    <t>08067</t>
  </si>
  <si>
    <t>滕舒颖</t>
  </si>
  <si>
    <t>雷婷</t>
  </si>
  <si>
    <t>侯义娇</t>
  </si>
  <si>
    <t>08068</t>
  </si>
  <si>
    <t>安渊博</t>
  </si>
  <si>
    <t>1162270102517</t>
  </si>
  <si>
    <t>吕杰</t>
  </si>
  <si>
    <t>1162270200106</t>
  </si>
  <si>
    <t>陈鑫</t>
  </si>
  <si>
    <t>1162062102310</t>
  </si>
  <si>
    <t>08069</t>
  </si>
  <si>
    <t>王哲</t>
  </si>
  <si>
    <t>1162060500512</t>
  </si>
  <si>
    <t>付渊浩</t>
  </si>
  <si>
    <t>1162050501715</t>
  </si>
  <si>
    <t>王亚龙</t>
  </si>
  <si>
    <t>1162270100720</t>
  </si>
  <si>
    <t>赵元臻</t>
  </si>
  <si>
    <t>1162061800730</t>
  </si>
  <si>
    <t>马亚飞</t>
  </si>
  <si>
    <t>1162061302205</t>
  </si>
  <si>
    <t>时春魁</t>
  </si>
  <si>
    <t>1162060103215</t>
  </si>
  <si>
    <t>张华鑫</t>
  </si>
  <si>
    <t>1162060901610</t>
  </si>
  <si>
    <t>王雪强</t>
  </si>
  <si>
    <t>1162050500908</t>
  </si>
  <si>
    <t>王建业</t>
  </si>
  <si>
    <t>1162060201714</t>
  </si>
  <si>
    <t>多德胜</t>
  </si>
  <si>
    <t>1162060702715</t>
  </si>
  <si>
    <t>王随军</t>
  </si>
  <si>
    <t>1162060602414</t>
  </si>
  <si>
    <t>谢廷玉</t>
  </si>
  <si>
    <t>1162060409511</t>
  </si>
  <si>
    <t>张斌胜</t>
  </si>
  <si>
    <t>1162060304406</t>
  </si>
  <si>
    <t>赵元祺</t>
  </si>
  <si>
    <t>1162060411905</t>
  </si>
  <si>
    <t>张生才</t>
  </si>
  <si>
    <t>1162061801810</t>
  </si>
  <si>
    <t>08070</t>
  </si>
  <si>
    <t>赵政宏</t>
  </si>
  <si>
    <t>1162061400708</t>
  </si>
  <si>
    <t>张兆腾</t>
  </si>
  <si>
    <t>1162061700619</t>
  </si>
  <si>
    <t>丁  鹏</t>
  </si>
  <si>
    <t>1162060105202</t>
  </si>
  <si>
    <t>李旭东</t>
  </si>
  <si>
    <t>1162060108601</t>
  </si>
  <si>
    <t>杨苗慧</t>
  </si>
  <si>
    <t>1162060902928</t>
  </si>
  <si>
    <t>闫科彦</t>
  </si>
  <si>
    <t>1162061401105</t>
  </si>
  <si>
    <t>李  旭</t>
  </si>
  <si>
    <t>1162050103621</t>
  </si>
  <si>
    <t>陈佳明</t>
  </si>
  <si>
    <t>1162060115108</t>
  </si>
  <si>
    <t>庞朋波</t>
  </si>
  <si>
    <t>1162050100608</t>
  </si>
  <si>
    <t>高志飞</t>
  </si>
  <si>
    <t>1162061501210</t>
  </si>
  <si>
    <t>李鹏飞</t>
  </si>
  <si>
    <t>1162060203418</t>
  </si>
  <si>
    <t>宋少伟</t>
  </si>
  <si>
    <t>1162060804611</t>
  </si>
  <si>
    <t>魏天祥</t>
  </si>
  <si>
    <t>1162060503121</t>
  </si>
  <si>
    <t>陈婷婷</t>
  </si>
  <si>
    <t>1162061301516</t>
  </si>
  <si>
    <t>王梧权</t>
  </si>
  <si>
    <t>1162060803315</t>
  </si>
  <si>
    <t>08071</t>
  </si>
  <si>
    <t>邓立斐</t>
  </si>
  <si>
    <t>1162060600109</t>
  </si>
  <si>
    <t>陈亚楠</t>
  </si>
  <si>
    <t>1162220104506</t>
  </si>
  <si>
    <t>张耀峰</t>
  </si>
  <si>
    <t>1162061501404</t>
  </si>
  <si>
    <t>08072</t>
  </si>
  <si>
    <t>张  燕</t>
  </si>
  <si>
    <t>1162061701712</t>
  </si>
  <si>
    <t>何越川</t>
  </si>
  <si>
    <t>1162060101101</t>
  </si>
  <si>
    <t>苏泽山</t>
  </si>
  <si>
    <t>1162060102530</t>
  </si>
  <si>
    <t>备注：总成绩=笔试成绩÷3×60%+面试成绩×40%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</si>
</sst>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微软雅黑"/>
      <charset val="134"/>
    </font>
    <font>
      <sz val="24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/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0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0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6" applyNumberFormat="0" applyAlignment="0" applyProtection="0">
      <alignment vertical="center"/>
    </xf>
    <xf numFmtId="0" fontId="21" fillId="4" borderId="37" applyNumberFormat="0" applyAlignment="0" applyProtection="0">
      <alignment vertical="center"/>
    </xf>
    <xf numFmtId="0" fontId="22" fillId="4" borderId="36" applyNumberFormat="0" applyAlignment="0" applyProtection="0">
      <alignment vertical="center"/>
    </xf>
    <xf numFmtId="0" fontId="23" fillId="5" borderId="38" applyNumberFormat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/>
    <xf numFmtId="176" fontId="1" fillId="0" borderId="0" xfId="0" applyNumberFormat="1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176" fontId="7" fillId="0" borderId="15" xfId="0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9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>
      <alignment horizontal="center" vertical="center"/>
    </xf>
    <xf numFmtId="176" fontId="7" fillId="0" borderId="23" xfId="0" applyNumberFormat="1" applyFont="1" applyFill="1" applyBorder="1" applyAlignment="1" applyProtection="1">
      <alignment horizontal="center" vertical="center"/>
    </xf>
    <xf numFmtId="177" fontId="5" fillId="0" borderId="23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7" fillId="0" borderId="31" xfId="0" applyFont="1" applyFill="1" applyBorder="1" applyAlignment="1" applyProtection="1">
      <alignment horizontal="center" vertical="center" wrapText="1"/>
      <protection locked="0"/>
    </xf>
    <xf numFmtId="176" fontId="7" fillId="0" borderId="31" xfId="0" applyNumberFormat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7" fillId="0" borderId="2" xfId="0" applyNumberFormat="1" applyFont="1" applyFill="1" applyBorder="1" applyAlignment="1" applyProtection="1" quotePrefix="1">
      <alignment horizontal="center" vertical="center" wrapText="1"/>
    </xf>
    <xf numFmtId="0" fontId="7" fillId="0" borderId="6" xfId="0" applyFont="1" applyFill="1" applyBorder="1" applyAlignment="1" applyProtection="1" quotePrefix="1">
      <alignment horizontal="center" vertical="center" wrapText="1"/>
      <protection locked="0"/>
    </xf>
    <xf numFmtId="0" fontId="7" fillId="0" borderId="14" xfId="0" applyFont="1" applyFill="1" applyBorder="1" applyAlignment="1" applyProtection="1" quotePrefix="1">
      <alignment horizontal="center" vertical="center" wrapText="1"/>
    </xf>
    <xf numFmtId="0" fontId="7" fillId="0" borderId="2" xfId="0" applyFont="1" applyFill="1" applyBorder="1" applyAlignment="1" applyProtection="1" quotePrefix="1">
      <alignment horizontal="center" vertical="center" wrapText="1"/>
    </xf>
    <xf numFmtId="0" fontId="10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E&#30424;\&#30005;&#33041;&#25968;&#25454;\2026&#24180;\13-&#20844;&#24320;&#25307;&#32856;\13&#12289;14&#21495;&#38754;&#35797;\&#31532;&#19968;&#32771;&#22330;-2026&#24180;&#20844;&#24320;&#25307;&#32856;&#38754;&#35797;&#35745;&#20998;&#34920;\&#26368;&#32456;&#25104;&#32489;-&#31532;&#19968;&#32771;&#22330;\3-6&#26376;13&#26085;&#19979;&#21320;&#31532;2&#19987;&#19994;-&#65288;08063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E&#30424;\&#30005;&#33041;&#25968;&#25454;\2026&#24180;\13-&#20844;&#24320;&#25307;&#32856;\13&#12289;14&#21495;&#38754;&#35797;\&#31532;&#19968;&#32771;&#22330;-2026&#24180;&#20844;&#24320;&#25307;&#32856;&#38754;&#35797;&#35745;&#20998;&#34920;\&#26368;&#32456;&#25104;&#32489;-&#31532;&#19968;&#32771;&#22330;\5-6&#26376;14&#26085;&#19978;&#21320;&#31532;2&#19987;&#19994;-&#65288;08067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抽签表"/>
      <sheetName val="总表"/>
      <sheetName val="面试评分测算表"/>
      <sheetName val="计时登记表"/>
      <sheetName val="总成绩表"/>
      <sheetName val="面试成绩表"/>
      <sheetName val="Sheet1"/>
    </sheetNames>
    <sheetDataSet>
      <sheetData sheetId="0" refreshError="1"/>
      <sheetData sheetId="1" refreshError="1">
        <row r="1">
          <cell r="B1" t="str">
            <v>姓名</v>
          </cell>
          <cell r="C1" t="str">
            <v>岗位代码</v>
          </cell>
          <cell r="D1" t="str">
            <v>准考证号</v>
          </cell>
          <cell r="E1" t="str">
            <v>单位</v>
          </cell>
          <cell r="F1" t="str">
            <v>身份证号</v>
          </cell>
          <cell r="G1" t="str">
            <v>笔试成绩</v>
          </cell>
          <cell r="H1" t="str">
            <v>面试成绩</v>
          </cell>
          <cell r="I1" t="str">
            <v>总成绩（6：4）
笔记成绩/3*0.6+面试成绩*0.4</v>
          </cell>
          <cell r="J1" t="str">
            <v>考官1</v>
          </cell>
          <cell r="K1" t="str">
            <v>考官2</v>
          </cell>
          <cell r="L1" t="str">
            <v>考官3</v>
          </cell>
          <cell r="M1" t="str">
            <v>考官4</v>
          </cell>
          <cell r="N1" t="str">
            <v>考官5</v>
          </cell>
          <cell r="O1" t="str">
            <v>考官6</v>
          </cell>
          <cell r="P1" t="str">
            <v>考官7</v>
          </cell>
          <cell r="Q1" t="str">
            <v>备注</v>
          </cell>
        </row>
        <row r="2">
          <cell r="B2" t="str">
            <v>韩超</v>
          </cell>
          <cell r="C2" t="str">
            <v>08063</v>
          </cell>
          <cell r="D2" t="str">
            <v>1162061004317</v>
          </cell>
          <cell r="E2" t="str">
            <v>靖远段</v>
          </cell>
          <cell r="F2" t="str">
            <v>622623200503034714</v>
          </cell>
          <cell r="G2">
            <v>165</v>
          </cell>
          <cell r="H2">
            <v>0</v>
          </cell>
          <cell r="I2">
            <v>33</v>
          </cell>
        </row>
        <row r="3">
          <cell r="B3" t="str">
            <v>刘伟</v>
          </cell>
          <cell r="C3" t="str">
            <v>08063</v>
          </cell>
          <cell r="D3" t="str">
            <v>1162060600324</v>
          </cell>
          <cell r="E3" t="str">
            <v>靖远段</v>
          </cell>
          <cell r="F3" t="str">
            <v>622901199806260519</v>
          </cell>
          <cell r="G3">
            <v>150.5</v>
          </cell>
          <cell r="H3">
            <v>0</v>
          </cell>
          <cell r="I3">
            <v>30.1</v>
          </cell>
        </row>
        <row r="4">
          <cell r="B4" t="str">
            <v>梁楠</v>
          </cell>
          <cell r="C4" t="str">
            <v>08063</v>
          </cell>
          <cell r="D4" t="str">
            <v>1162060804321</v>
          </cell>
          <cell r="E4" t="str">
            <v>靖远段</v>
          </cell>
          <cell r="F4" t="str">
            <v>622103200211225022</v>
          </cell>
          <cell r="G4">
            <v>146.5</v>
          </cell>
          <cell r="H4">
            <v>0</v>
          </cell>
          <cell r="I4">
            <v>29.3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抽签表"/>
      <sheetName val="总表"/>
      <sheetName val="面试评分测算表"/>
      <sheetName val="计时登记表"/>
      <sheetName val="总成绩表"/>
      <sheetName val="总成绩表 最终版"/>
      <sheetName val="面试成绩表"/>
      <sheetName val="Sheet1"/>
    </sheetNames>
    <sheetDataSet>
      <sheetData sheetId="0" refreshError="1"/>
      <sheetData sheetId="1" refreshError="1">
        <row r="1">
          <cell r="B1" t="str">
            <v>姓名</v>
          </cell>
          <cell r="C1" t="str">
            <v>岗位代码</v>
          </cell>
          <cell r="D1" t="str">
            <v>准考证号</v>
          </cell>
          <cell r="E1" t="str">
            <v>单位</v>
          </cell>
          <cell r="F1" t="str">
            <v>身份证号</v>
          </cell>
          <cell r="G1" t="str">
            <v>笔试成绩</v>
          </cell>
          <cell r="H1" t="str">
            <v>面试成绩</v>
          </cell>
          <cell r="I1" t="str">
            <v>总成绩（6：4）
笔记成绩/3*0.6+面试成绩*0.4</v>
          </cell>
          <cell r="J1" t="str">
            <v>考官1</v>
          </cell>
          <cell r="K1" t="str">
            <v>考官2</v>
          </cell>
          <cell r="L1" t="str">
            <v>考官3</v>
          </cell>
          <cell r="M1" t="str">
            <v>考官4</v>
          </cell>
          <cell r="N1" t="str">
            <v>考官5</v>
          </cell>
          <cell r="O1" t="str">
            <v>考官6</v>
          </cell>
          <cell r="P1" t="str">
            <v>考官7</v>
          </cell>
          <cell r="Q1" t="str">
            <v>备注</v>
          </cell>
        </row>
        <row r="2">
          <cell r="B2" t="str">
            <v>滕舒颖</v>
          </cell>
          <cell r="C2" t="str">
            <v>08067</v>
          </cell>
          <cell r="D2" t="str">
            <v>1162061000922</v>
          </cell>
          <cell r="E2" t="str">
            <v>平川段</v>
          </cell>
          <cell r="F2" t="str">
            <v>640381200204280025</v>
          </cell>
          <cell r="G2">
            <v>169.5</v>
          </cell>
          <cell r="H2">
            <v>79.82</v>
          </cell>
          <cell r="I2">
            <v>65.83</v>
          </cell>
        </row>
        <row r="3">
          <cell r="B3" t="str">
            <v>雷婷</v>
          </cell>
          <cell r="C3" t="str">
            <v>08067</v>
          </cell>
          <cell r="D3" t="str">
            <v>1162061402723</v>
          </cell>
          <cell r="E3" t="str">
            <v>平川段</v>
          </cell>
          <cell r="F3" t="str">
            <v>620421199610290421</v>
          </cell>
          <cell r="G3">
            <v>151</v>
          </cell>
          <cell r="H3">
            <v>82.94</v>
          </cell>
          <cell r="I3">
            <v>63.38</v>
          </cell>
        </row>
        <row r="4">
          <cell r="B4" t="str">
            <v>侯义娇</v>
          </cell>
          <cell r="C4" t="str">
            <v>08067</v>
          </cell>
          <cell r="D4" t="str">
            <v>1162060503608</v>
          </cell>
          <cell r="E4" t="str">
            <v>平川段</v>
          </cell>
          <cell r="F4" t="str">
            <v>411326200407196329</v>
          </cell>
          <cell r="G4">
            <v>147</v>
          </cell>
          <cell r="H4">
            <v>76.74</v>
          </cell>
          <cell r="I4">
            <v>60.1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1"/>
  <sheetViews>
    <sheetView tabSelected="1" zoomScale="85" zoomScaleNormal="85" workbookViewId="0">
      <pane xSplit="5" ySplit="3" topLeftCell="F4" activePane="bottomRight" state="frozen"/>
      <selection/>
      <selection pane="topRight"/>
      <selection pane="bottomLeft"/>
      <selection pane="bottomRight" activeCell="R133" sqref="R133"/>
    </sheetView>
  </sheetViews>
  <sheetFormatPr defaultColWidth="9" defaultRowHeight="15" customHeight="1"/>
  <cols>
    <col min="1" max="1" width="8.11666666666667" style="5" customWidth="1"/>
    <col min="2" max="2" width="30" style="5" customWidth="1"/>
    <col min="3" max="3" width="5.11666666666667" style="5" customWidth="1"/>
    <col min="4" max="4" width="13.375" style="5" customWidth="1"/>
    <col min="5" max="5" width="15.6166666666667" style="5" customWidth="1"/>
    <col min="6" max="10" width="13.3083333333333" style="6" customWidth="1"/>
    <col min="11" max="11" width="7" style="5" customWidth="1"/>
    <col min="12" max="12" width="7.61666666666667" style="5" customWidth="1"/>
    <col min="13" max="13" width="6.875" style="5" customWidth="1"/>
    <col min="14" max="16384" width="9" style="1"/>
  </cols>
  <sheetData>
    <row r="1" s="1" customFormat="1" ht="77" customHeight="1" spans="1:13">
      <c r="A1" s="7" t="s">
        <v>0</v>
      </c>
      <c r="B1" s="8"/>
      <c r="C1" s="8"/>
      <c r="D1" s="8"/>
      <c r="E1" s="8"/>
      <c r="F1" s="8"/>
      <c r="G1" s="9"/>
      <c r="H1" s="9"/>
      <c r="I1" s="9"/>
      <c r="J1" s="9"/>
      <c r="K1" s="8"/>
      <c r="L1" s="8"/>
      <c r="M1" s="8"/>
    </row>
    <row r="2" s="2" customFormat="1" ht="30" customHeight="1" spans="1:13">
      <c r="A2" s="10" t="s">
        <v>1</v>
      </c>
      <c r="B2" s="10"/>
      <c r="C2" s="10"/>
      <c r="D2" s="10"/>
      <c r="E2" s="10"/>
      <c r="F2" s="11" t="s">
        <v>2</v>
      </c>
      <c r="G2" s="11"/>
      <c r="H2" s="11"/>
      <c r="I2" s="11"/>
      <c r="J2" s="11"/>
      <c r="K2" s="11"/>
      <c r="L2" s="11"/>
      <c r="M2" s="11"/>
    </row>
    <row r="3" s="2" customFormat="1" ht="57" customHeight="1" spans="1:13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2" t="s">
        <v>13</v>
      </c>
      <c r="L3" s="12" t="s">
        <v>14</v>
      </c>
      <c r="M3" s="12" t="s">
        <v>15</v>
      </c>
    </row>
    <row r="4" s="3" customFormat="1" ht="35" customHeight="1" spans="1:13">
      <c r="A4" s="14" t="s">
        <v>16</v>
      </c>
      <c r="B4" s="15" t="s">
        <v>17</v>
      </c>
      <c r="C4" s="16">
        <v>5</v>
      </c>
      <c r="D4" s="17" t="s">
        <v>18</v>
      </c>
      <c r="E4" s="17" t="s">
        <v>19</v>
      </c>
      <c r="F4" s="18">
        <v>210</v>
      </c>
      <c r="G4" s="19">
        <f>ROUND(F4/3*0.6,2)</f>
        <v>42</v>
      </c>
      <c r="H4" s="19">
        <v>85.3</v>
      </c>
      <c r="I4" s="19">
        <f t="shared" ref="I4:I18" si="0">ROUND(N(H4)*0.4,2)</f>
        <v>34.12</v>
      </c>
      <c r="J4" s="19">
        <f t="shared" ref="J4:J18" si="1">G4+I4</f>
        <v>76.12</v>
      </c>
      <c r="K4" s="20">
        <v>1</v>
      </c>
      <c r="L4" s="21" t="s">
        <v>20</v>
      </c>
      <c r="M4" s="22"/>
    </row>
    <row r="5" s="3" customFormat="1" ht="35" customHeight="1" spans="1:13">
      <c r="A5" s="23"/>
      <c r="B5" s="24"/>
      <c r="C5" s="25"/>
      <c r="D5" s="26" t="s">
        <v>21</v>
      </c>
      <c r="E5" s="26" t="s">
        <v>22</v>
      </c>
      <c r="F5" s="27">
        <v>169.5</v>
      </c>
      <c r="G5" s="28">
        <f t="shared" ref="G4:G18" si="2">ROUND(F5/3*0.6,2)</f>
        <v>33.9</v>
      </c>
      <c r="H5" s="28">
        <v>86.3</v>
      </c>
      <c r="I5" s="28">
        <f t="shared" si="0"/>
        <v>34.52</v>
      </c>
      <c r="J5" s="28">
        <f t="shared" si="1"/>
        <v>68.42</v>
      </c>
      <c r="K5" s="29">
        <v>2</v>
      </c>
      <c r="L5" s="30" t="s">
        <v>20</v>
      </c>
      <c r="M5" s="31"/>
    </row>
    <row r="6" s="3" customFormat="1" ht="35" customHeight="1" spans="1:13">
      <c r="A6" s="23"/>
      <c r="B6" s="24"/>
      <c r="C6" s="25"/>
      <c r="D6" s="26" t="s">
        <v>23</v>
      </c>
      <c r="E6" s="26" t="s">
        <v>24</v>
      </c>
      <c r="F6" s="27">
        <v>167.5</v>
      </c>
      <c r="G6" s="28">
        <f t="shared" si="2"/>
        <v>33.5</v>
      </c>
      <c r="H6" s="28">
        <v>83.54</v>
      </c>
      <c r="I6" s="28">
        <f t="shared" si="0"/>
        <v>33.42</v>
      </c>
      <c r="J6" s="28">
        <f t="shared" si="1"/>
        <v>66.92</v>
      </c>
      <c r="K6" s="29">
        <v>3</v>
      </c>
      <c r="L6" s="30" t="s">
        <v>20</v>
      </c>
      <c r="M6" s="31"/>
    </row>
    <row r="7" s="3" customFormat="1" ht="35" customHeight="1" spans="1:13">
      <c r="A7" s="23"/>
      <c r="B7" s="24"/>
      <c r="C7" s="25"/>
      <c r="D7" s="26" t="s">
        <v>25</v>
      </c>
      <c r="E7" s="26" t="s">
        <v>26</v>
      </c>
      <c r="F7" s="27">
        <v>161.5</v>
      </c>
      <c r="G7" s="28">
        <f t="shared" si="2"/>
        <v>32.3</v>
      </c>
      <c r="H7" s="28">
        <v>84.86</v>
      </c>
      <c r="I7" s="28">
        <f t="shared" si="0"/>
        <v>33.94</v>
      </c>
      <c r="J7" s="28">
        <f t="shared" si="1"/>
        <v>66.24</v>
      </c>
      <c r="K7" s="29">
        <v>4</v>
      </c>
      <c r="L7" s="30" t="s">
        <v>20</v>
      </c>
      <c r="M7" s="31"/>
    </row>
    <row r="8" s="3" customFormat="1" ht="35" customHeight="1" spans="1:13">
      <c r="A8" s="23"/>
      <c r="B8" s="24"/>
      <c r="C8" s="25"/>
      <c r="D8" s="26" t="s">
        <v>27</v>
      </c>
      <c r="E8" s="26" t="s">
        <v>28</v>
      </c>
      <c r="F8" s="27">
        <v>161</v>
      </c>
      <c r="G8" s="28">
        <f t="shared" si="2"/>
        <v>32.2</v>
      </c>
      <c r="H8" s="28">
        <v>84.98</v>
      </c>
      <c r="I8" s="28">
        <f t="shared" si="0"/>
        <v>33.99</v>
      </c>
      <c r="J8" s="28">
        <f t="shared" si="1"/>
        <v>66.19</v>
      </c>
      <c r="K8" s="29">
        <v>5</v>
      </c>
      <c r="L8" s="30" t="s">
        <v>20</v>
      </c>
      <c r="M8" s="31"/>
    </row>
    <row r="9" s="3" customFormat="1" ht="35" customHeight="1" spans="1:13">
      <c r="A9" s="23"/>
      <c r="B9" s="24"/>
      <c r="C9" s="25"/>
      <c r="D9" s="26" t="s">
        <v>29</v>
      </c>
      <c r="E9" s="26" t="s">
        <v>30</v>
      </c>
      <c r="F9" s="27">
        <v>166</v>
      </c>
      <c r="G9" s="28">
        <f t="shared" si="2"/>
        <v>33.2</v>
      </c>
      <c r="H9" s="28">
        <v>80.74</v>
      </c>
      <c r="I9" s="28">
        <f t="shared" si="0"/>
        <v>32.3</v>
      </c>
      <c r="J9" s="28">
        <f t="shared" si="1"/>
        <v>65.5</v>
      </c>
      <c r="K9" s="29">
        <v>6</v>
      </c>
      <c r="L9" s="29" t="s">
        <v>31</v>
      </c>
      <c r="M9" s="31"/>
    </row>
    <row r="10" s="3" customFormat="1" ht="35" customHeight="1" spans="1:13">
      <c r="A10" s="23"/>
      <c r="B10" s="24"/>
      <c r="C10" s="25"/>
      <c r="D10" s="26" t="s">
        <v>32</v>
      </c>
      <c r="E10" s="26" t="s">
        <v>33</v>
      </c>
      <c r="F10" s="27">
        <v>158</v>
      </c>
      <c r="G10" s="28">
        <f t="shared" si="2"/>
        <v>31.6</v>
      </c>
      <c r="H10" s="28">
        <v>82.88</v>
      </c>
      <c r="I10" s="28">
        <f t="shared" si="0"/>
        <v>33.15</v>
      </c>
      <c r="J10" s="28">
        <f t="shared" si="1"/>
        <v>64.75</v>
      </c>
      <c r="K10" s="29">
        <v>7</v>
      </c>
      <c r="L10" s="29" t="s">
        <v>31</v>
      </c>
      <c r="M10" s="31"/>
    </row>
    <row r="11" s="3" customFormat="1" ht="35" customHeight="1" spans="1:13">
      <c r="A11" s="23"/>
      <c r="B11" s="24"/>
      <c r="C11" s="25"/>
      <c r="D11" s="26" t="s">
        <v>34</v>
      </c>
      <c r="E11" s="26" t="s">
        <v>35</v>
      </c>
      <c r="F11" s="27">
        <v>152.5</v>
      </c>
      <c r="G11" s="28">
        <f t="shared" si="2"/>
        <v>30.5</v>
      </c>
      <c r="H11" s="28">
        <v>85.04</v>
      </c>
      <c r="I11" s="28">
        <f t="shared" si="0"/>
        <v>34.02</v>
      </c>
      <c r="J11" s="28">
        <f t="shared" si="1"/>
        <v>64.52</v>
      </c>
      <c r="K11" s="29">
        <v>8</v>
      </c>
      <c r="L11" s="29" t="s">
        <v>31</v>
      </c>
      <c r="M11" s="31"/>
    </row>
    <row r="12" s="3" customFormat="1" ht="35" customHeight="1" spans="1:13">
      <c r="A12" s="23"/>
      <c r="B12" s="24"/>
      <c r="C12" s="25"/>
      <c r="D12" s="26" t="s">
        <v>36</v>
      </c>
      <c r="E12" s="26" t="s">
        <v>37</v>
      </c>
      <c r="F12" s="27">
        <v>159</v>
      </c>
      <c r="G12" s="28">
        <f t="shared" si="2"/>
        <v>31.8</v>
      </c>
      <c r="H12" s="28">
        <v>79.2</v>
      </c>
      <c r="I12" s="28">
        <f t="shared" si="0"/>
        <v>31.68</v>
      </c>
      <c r="J12" s="28">
        <f t="shared" si="1"/>
        <v>63.48</v>
      </c>
      <c r="K12" s="29">
        <v>9</v>
      </c>
      <c r="L12" s="29" t="s">
        <v>31</v>
      </c>
      <c r="M12" s="31"/>
    </row>
    <row r="13" s="3" customFormat="1" ht="35" customHeight="1" spans="1:13">
      <c r="A13" s="23"/>
      <c r="B13" s="24"/>
      <c r="C13" s="25"/>
      <c r="D13" s="26" t="s">
        <v>38</v>
      </c>
      <c r="E13" s="26" t="s">
        <v>39</v>
      </c>
      <c r="F13" s="27">
        <v>154.5</v>
      </c>
      <c r="G13" s="28">
        <f t="shared" si="2"/>
        <v>30.9</v>
      </c>
      <c r="H13" s="28">
        <v>80.5</v>
      </c>
      <c r="I13" s="28">
        <f t="shared" si="0"/>
        <v>32.2</v>
      </c>
      <c r="J13" s="28">
        <f t="shared" si="1"/>
        <v>63.1</v>
      </c>
      <c r="K13" s="29">
        <v>10</v>
      </c>
      <c r="L13" s="29" t="s">
        <v>31</v>
      </c>
      <c r="M13" s="31"/>
    </row>
    <row r="14" s="3" customFormat="1" ht="35" customHeight="1" spans="1:13">
      <c r="A14" s="23"/>
      <c r="B14" s="24"/>
      <c r="C14" s="25"/>
      <c r="D14" s="26" t="s">
        <v>40</v>
      </c>
      <c r="E14" s="26" t="s">
        <v>41</v>
      </c>
      <c r="F14" s="27">
        <v>160</v>
      </c>
      <c r="G14" s="28">
        <f t="shared" si="2"/>
        <v>32</v>
      </c>
      <c r="H14" s="28">
        <v>77.68</v>
      </c>
      <c r="I14" s="28">
        <f t="shared" si="0"/>
        <v>31.07</v>
      </c>
      <c r="J14" s="28">
        <f t="shared" si="1"/>
        <v>63.07</v>
      </c>
      <c r="K14" s="29">
        <v>11</v>
      </c>
      <c r="L14" s="29" t="s">
        <v>31</v>
      </c>
      <c r="M14" s="31"/>
    </row>
    <row r="15" s="3" customFormat="1" ht="35" customHeight="1" spans="1:13">
      <c r="A15" s="23"/>
      <c r="B15" s="24"/>
      <c r="C15" s="25"/>
      <c r="D15" s="26" t="s">
        <v>42</v>
      </c>
      <c r="E15" s="26" t="s">
        <v>43</v>
      </c>
      <c r="F15" s="27">
        <v>152.5</v>
      </c>
      <c r="G15" s="28">
        <f t="shared" si="2"/>
        <v>30.5</v>
      </c>
      <c r="H15" s="28">
        <v>80.32</v>
      </c>
      <c r="I15" s="28">
        <f t="shared" si="0"/>
        <v>32.13</v>
      </c>
      <c r="J15" s="28">
        <f t="shared" si="1"/>
        <v>62.63</v>
      </c>
      <c r="K15" s="29">
        <v>12</v>
      </c>
      <c r="L15" s="29" t="s">
        <v>31</v>
      </c>
      <c r="M15" s="31"/>
    </row>
    <row r="16" s="3" customFormat="1" ht="35" customHeight="1" spans="1:13">
      <c r="A16" s="23"/>
      <c r="B16" s="24"/>
      <c r="C16" s="25"/>
      <c r="D16" s="26" t="s">
        <v>44</v>
      </c>
      <c r="E16" s="26" t="s">
        <v>45</v>
      </c>
      <c r="F16" s="27">
        <v>152.5</v>
      </c>
      <c r="G16" s="28">
        <f t="shared" si="2"/>
        <v>30.5</v>
      </c>
      <c r="H16" s="28">
        <v>80</v>
      </c>
      <c r="I16" s="28">
        <f t="shared" si="0"/>
        <v>32</v>
      </c>
      <c r="J16" s="28">
        <f t="shared" si="1"/>
        <v>62.5</v>
      </c>
      <c r="K16" s="29">
        <v>13</v>
      </c>
      <c r="L16" s="29" t="s">
        <v>31</v>
      </c>
      <c r="M16" s="31"/>
    </row>
    <row r="17" s="3" customFormat="1" ht="35" customHeight="1" spans="1:13">
      <c r="A17" s="23"/>
      <c r="B17" s="24"/>
      <c r="C17" s="25"/>
      <c r="D17" s="26" t="s">
        <v>46</v>
      </c>
      <c r="E17" s="26" t="s">
        <v>47</v>
      </c>
      <c r="F17" s="27">
        <v>152.5</v>
      </c>
      <c r="G17" s="28">
        <f t="shared" si="2"/>
        <v>30.5</v>
      </c>
      <c r="H17" s="28">
        <v>79.46</v>
      </c>
      <c r="I17" s="28">
        <f t="shared" si="0"/>
        <v>31.78</v>
      </c>
      <c r="J17" s="28">
        <f t="shared" si="1"/>
        <v>62.28</v>
      </c>
      <c r="K17" s="29">
        <v>14</v>
      </c>
      <c r="L17" s="29" t="s">
        <v>31</v>
      </c>
      <c r="M17" s="31"/>
    </row>
    <row r="18" s="3" customFormat="1" ht="35" customHeight="1" spans="1:13">
      <c r="A18" s="32"/>
      <c r="B18" s="33"/>
      <c r="C18" s="34"/>
      <c r="D18" s="35" t="s">
        <v>48</v>
      </c>
      <c r="E18" s="35" t="s">
        <v>49</v>
      </c>
      <c r="F18" s="36">
        <v>151</v>
      </c>
      <c r="G18" s="37">
        <f t="shared" si="2"/>
        <v>30.2</v>
      </c>
      <c r="H18" s="37">
        <v>79.8</v>
      </c>
      <c r="I18" s="37">
        <f t="shared" si="0"/>
        <v>31.92</v>
      </c>
      <c r="J18" s="37">
        <f t="shared" si="1"/>
        <v>62.12</v>
      </c>
      <c r="K18" s="38">
        <v>15</v>
      </c>
      <c r="L18" s="38" t="s">
        <v>31</v>
      </c>
      <c r="M18" s="39"/>
    </row>
    <row r="19" s="3" customFormat="1" ht="35" customHeight="1" spans="1:13">
      <c r="A19" s="115" t="s">
        <v>50</v>
      </c>
      <c r="B19" s="41" t="s">
        <v>51</v>
      </c>
      <c r="C19" s="20">
        <v>5</v>
      </c>
      <c r="D19" s="17" t="s">
        <v>52</v>
      </c>
      <c r="E19" s="17" t="s">
        <v>53</v>
      </c>
      <c r="F19" s="17">
        <v>160.5</v>
      </c>
      <c r="G19" s="19">
        <v>32.1</v>
      </c>
      <c r="H19" s="19">
        <v>87.98</v>
      </c>
      <c r="I19" s="19">
        <v>35.19</v>
      </c>
      <c r="J19" s="19">
        <v>67.29</v>
      </c>
      <c r="K19" s="16">
        <v>1</v>
      </c>
      <c r="L19" s="42" t="s">
        <v>20</v>
      </c>
      <c r="M19" s="22"/>
    </row>
    <row r="20" s="3" customFormat="1" ht="35" customHeight="1" spans="1:13">
      <c r="A20" s="43"/>
      <c r="B20" s="44"/>
      <c r="C20" s="29"/>
      <c r="D20" s="26" t="s">
        <v>54</v>
      </c>
      <c r="E20" s="26" t="s">
        <v>55</v>
      </c>
      <c r="F20" s="26">
        <v>163</v>
      </c>
      <c r="G20" s="28">
        <v>32.6</v>
      </c>
      <c r="H20" s="28">
        <v>85.36</v>
      </c>
      <c r="I20" s="28">
        <v>34.14</v>
      </c>
      <c r="J20" s="28">
        <v>66.74</v>
      </c>
      <c r="K20" s="25">
        <v>2</v>
      </c>
      <c r="L20" s="45" t="s">
        <v>20</v>
      </c>
      <c r="M20" s="46"/>
    </row>
    <row r="21" s="3" customFormat="1" ht="35" customHeight="1" spans="1:13">
      <c r="A21" s="43"/>
      <c r="B21" s="44"/>
      <c r="C21" s="29"/>
      <c r="D21" s="26" t="s">
        <v>56</v>
      </c>
      <c r="E21" s="26" t="s">
        <v>57</v>
      </c>
      <c r="F21" s="26">
        <v>161</v>
      </c>
      <c r="G21" s="28">
        <v>32.2</v>
      </c>
      <c r="H21" s="28">
        <v>84.22</v>
      </c>
      <c r="I21" s="28">
        <v>33.69</v>
      </c>
      <c r="J21" s="28">
        <v>65.89</v>
      </c>
      <c r="K21" s="25">
        <v>3</v>
      </c>
      <c r="L21" s="45" t="s">
        <v>20</v>
      </c>
      <c r="M21" s="46"/>
    </row>
    <row r="22" s="2" customFormat="1" ht="35" customHeight="1" spans="1:13">
      <c r="A22" s="43"/>
      <c r="B22" s="44"/>
      <c r="C22" s="29"/>
      <c r="D22" s="26" t="s">
        <v>58</v>
      </c>
      <c r="E22" s="26" t="s">
        <v>59</v>
      </c>
      <c r="F22" s="26">
        <v>157.5</v>
      </c>
      <c r="G22" s="28">
        <v>31.5</v>
      </c>
      <c r="H22" s="28">
        <v>85.18</v>
      </c>
      <c r="I22" s="28">
        <v>34.07</v>
      </c>
      <c r="J22" s="28">
        <v>65.57</v>
      </c>
      <c r="K22" s="25">
        <v>4</v>
      </c>
      <c r="L22" s="45" t="s">
        <v>20</v>
      </c>
      <c r="M22" s="46"/>
    </row>
    <row r="23" s="2" customFormat="1" ht="35" customHeight="1" spans="1:13">
      <c r="A23" s="43"/>
      <c r="B23" s="44"/>
      <c r="C23" s="29"/>
      <c r="D23" s="26" t="s">
        <v>60</v>
      </c>
      <c r="E23" s="26" t="s">
        <v>61</v>
      </c>
      <c r="F23" s="26">
        <v>161</v>
      </c>
      <c r="G23" s="28">
        <v>32.2</v>
      </c>
      <c r="H23" s="28">
        <v>81.24</v>
      </c>
      <c r="I23" s="28">
        <v>32.5</v>
      </c>
      <c r="J23" s="28">
        <v>64.7</v>
      </c>
      <c r="K23" s="25">
        <v>5</v>
      </c>
      <c r="L23" s="45" t="s">
        <v>20</v>
      </c>
      <c r="M23" s="46"/>
    </row>
    <row r="24" s="2" customFormat="1" ht="35" customHeight="1" spans="1:13">
      <c r="A24" s="43"/>
      <c r="B24" s="44"/>
      <c r="C24" s="29"/>
      <c r="D24" s="26" t="s">
        <v>62</v>
      </c>
      <c r="E24" s="26" t="s">
        <v>63</v>
      </c>
      <c r="F24" s="26">
        <v>154.5</v>
      </c>
      <c r="G24" s="28">
        <v>30.9</v>
      </c>
      <c r="H24" s="28">
        <v>82.82</v>
      </c>
      <c r="I24" s="28">
        <v>33.13</v>
      </c>
      <c r="J24" s="28">
        <v>64.03</v>
      </c>
      <c r="K24" s="25">
        <v>6</v>
      </c>
      <c r="L24" s="25" t="s">
        <v>31</v>
      </c>
      <c r="M24" s="46"/>
    </row>
    <row r="25" s="2" customFormat="1" ht="35" customHeight="1" spans="1:13">
      <c r="A25" s="43"/>
      <c r="B25" s="44"/>
      <c r="C25" s="29"/>
      <c r="D25" s="26" t="s">
        <v>64</v>
      </c>
      <c r="E25" s="26" t="s">
        <v>65</v>
      </c>
      <c r="F25" s="26">
        <v>151</v>
      </c>
      <c r="G25" s="28">
        <v>30.2</v>
      </c>
      <c r="H25" s="28">
        <v>82.68</v>
      </c>
      <c r="I25" s="28">
        <v>33.07</v>
      </c>
      <c r="J25" s="28">
        <v>63.27</v>
      </c>
      <c r="K25" s="25">
        <v>7</v>
      </c>
      <c r="L25" s="25" t="s">
        <v>31</v>
      </c>
      <c r="M25" s="46"/>
    </row>
    <row r="26" s="3" customFormat="1" ht="35" customHeight="1" spans="1:13">
      <c r="A26" s="43"/>
      <c r="B26" s="44"/>
      <c r="C26" s="29"/>
      <c r="D26" s="26" t="s">
        <v>66</v>
      </c>
      <c r="E26" s="26" t="s">
        <v>67</v>
      </c>
      <c r="F26" s="26">
        <v>154.5</v>
      </c>
      <c r="G26" s="28">
        <v>30.9</v>
      </c>
      <c r="H26" s="28">
        <v>77.14</v>
      </c>
      <c r="I26" s="28">
        <v>30.86</v>
      </c>
      <c r="J26" s="28">
        <v>61.76</v>
      </c>
      <c r="K26" s="25">
        <v>8</v>
      </c>
      <c r="L26" s="25" t="s">
        <v>31</v>
      </c>
      <c r="M26" s="46"/>
    </row>
    <row r="27" s="3" customFormat="1" ht="35" customHeight="1" spans="1:13">
      <c r="A27" s="43"/>
      <c r="B27" s="44"/>
      <c r="C27" s="29"/>
      <c r="D27" s="26" t="s">
        <v>68</v>
      </c>
      <c r="E27" s="26" t="s">
        <v>69</v>
      </c>
      <c r="F27" s="26">
        <v>141.5</v>
      </c>
      <c r="G27" s="28">
        <v>28.3</v>
      </c>
      <c r="H27" s="28">
        <v>83.02</v>
      </c>
      <c r="I27" s="28">
        <v>33.21</v>
      </c>
      <c r="J27" s="28">
        <v>61.51</v>
      </c>
      <c r="K27" s="25">
        <v>9</v>
      </c>
      <c r="L27" s="25" t="s">
        <v>31</v>
      </c>
      <c r="M27" s="46"/>
    </row>
    <row r="28" s="3" customFormat="1" ht="35" customHeight="1" spans="1:13">
      <c r="A28" s="43"/>
      <c r="B28" s="44"/>
      <c r="C28" s="29"/>
      <c r="D28" s="26" t="s">
        <v>70</v>
      </c>
      <c r="E28" s="26" t="s">
        <v>71</v>
      </c>
      <c r="F28" s="26">
        <v>136.5</v>
      </c>
      <c r="G28" s="28">
        <v>27.3</v>
      </c>
      <c r="H28" s="29">
        <v>82.28</v>
      </c>
      <c r="I28" s="28">
        <v>32.91</v>
      </c>
      <c r="J28" s="28">
        <v>60.21</v>
      </c>
      <c r="K28" s="25">
        <v>10</v>
      </c>
      <c r="L28" s="25" t="s">
        <v>31</v>
      </c>
      <c r="M28" s="46"/>
    </row>
    <row r="29" s="3" customFormat="1" ht="35" customHeight="1" spans="1:13">
      <c r="A29" s="43"/>
      <c r="B29" s="44"/>
      <c r="C29" s="29"/>
      <c r="D29" s="26" t="s">
        <v>72</v>
      </c>
      <c r="E29" s="26" t="s">
        <v>73</v>
      </c>
      <c r="F29" s="26">
        <v>132.5</v>
      </c>
      <c r="G29" s="28">
        <v>26.5</v>
      </c>
      <c r="H29" s="29">
        <v>83.16</v>
      </c>
      <c r="I29" s="28">
        <v>33.26</v>
      </c>
      <c r="J29" s="28">
        <v>59.76</v>
      </c>
      <c r="K29" s="25">
        <v>11</v>
      </c>
      <c r="L29" s="25" t="s">
        <v>31</v>
      </c>
      <c r="M29" s="46"/>
    </row>
    <row r="30" s="3" customFormat="1" ht="35" customHeight="1" spans="1:13">
      <c r="A30" s="43"/>
      <c r="B30" s="44"/>
      <c r="C30" s="29"/>
      <c r="D30" s="26" t="s">
        <v>74</v>
      </c>
      <c r="E30" s="26" t="s">
        <v>75</v>
      </c>
      <c r="F30" s="26">
        <v>130</v>
      </c>
      <c r="G30" s="28">
        <v>26</v>
      </c>
      <c r="H30" s="28">
        <v>80.24</v>
      </c>
      <c r="I30" s="28">
        <v>32.1</v>
      </c>
      <c r="J30" s="28">
        <v>58.1</v>
      </c>
      <c r="K30" s="25">
        <v>12</v>
      </c>
      <c r="L30" s="25" t="s">
        <v>31</v>
      </c>
      <c r="M30" s="46"/>
    </row>
    <row r="31" s="3" customFormat="1" ht="35" customHeight="1" spans="1:13">
      <c r="A31" s="43"/>
      <c r="B31" s="44"/>
      <c r="C31" s="29"/>
      <c r="D31" s="26" t="s">
        <v>76</v>
      </c>
      <c r="E31" s="116" t="s">
        <v>77</v>
      </c>
      <c r="F31" s="26">
        <v>120.5</v>
      </c>
      <c r="G31" s="28">
        <v>24.1</v>
      </c>
      <c r="H31" s="28">
        <v>82.7</v>
      </c>
      <c r="I31" s="28">
        <v>33.08</v>
      </c>
      <c r="J31" s="28">
        <v>57.18</v>
      </c>
      <c r="K31" s="25">
        <v>13</v>
      </c>
      <c r="L31" s="25" t="s">
        <v>31</v>
      </c>
      <c r="M31" s="46"/>
    </row>
    <row r="32" s="3" customFormat="1" ht="35" customHeight="1" spans="1:13">
      <c r="A32" s="43"/>
      <c r="B32" s="44"/>
      <c r="C32" s="29"/>
      <c r="D32" s="26" t="s">
        <v>78</v>
      </c>
      <c r="E32" s="26" t="s">
        <v>79</v>
      </c>
      <c r="F32" s="26">
        <v>140.5</v>
      </c>
      <c r="G32" s="28">
        <v>28.1</v>
      </c>
      <c r="H32" s="28" t="s">
        <v>80</v>
      </c>
      <c r="I32" s="28">
        <v>0</v>
      </c>
      <c r="J32" s="28">
        <v>28.1</v>
      </c>
      <c r="K32" s="25">
        <v>14</v>
      </c>
      <c r="L32" s="25" t="s">
        <v>31</v>
      </c>
      <c r="M32" s="46"/>
    </row>
    <row r="33" s="3" customFormat="1" ht="35" customHeight="1" spans="1:13">
      <c r="A33" s="47"/>
      <c r="B33" s="48"/>
      <c r="C33" s="38"/>
      <c r="D33" s="35" t="s">
        <v>81</v>
      </c>
      <c r="E33" s="35" t="s">
        <v>82</v>
      </c>
      <c r="F33" s="35">
        <v>137.5</v>
      </c>
      <c r="G33" s="37">
        <v>27.5</v>
      </c>
      <c r="H33" s="37" t="s">
        <v>80</v>
      </c>
      <c r="I33" s="37">
        <v>0</v>
      </c>
      <c r="J33" s="37">
        <v>27.5</v>
      </c>
      <c r="K33" s="34">
        <v>15</v>
      </c>
      <c r="L33" s="34" t="s">
        <v>31</v>
      </c>
      <c r="M33" s="39"/>
    </row>
    <row r="34" s="3" customFormat="1" ht="35" customHeight="1" spans="1:13">
      <c r="A34" s="115" t="s">
        <v>83</v>
      </c>
      <c r="B34" s="49" t="s">
        <v>84</v>
      </c>
      <c r="C34" s="20">
        <v>1</v>
      </c>
      <c r="D34" s="17" t="s">
        <v>85</v>
      </c>
      <c r="E34" s="17" t="s">
        <v>86</v>
      </c>
      <c r="F34" s="17">
        <v>172.5</v>
      </c>
      <c r="G34" s="19">
        <v>34.5</v>
      </c>
      <c r="H34" s="19">
        <v>87.14</v>
      </c>
      <c r="I34" s="19">
        <v>34.86</v>
      </c>
      <c r="J34" s="19">
        <v>69.36</v>
      </c>
      <c r="K34" s="16">
        <v>1</v>
      </c>
      <c r="L34" s="42" t="s">
        <v>20</v>
      </c>
      <c r="M34" s="50"/>
    </row>
    <row r="35" s="3" customFormat="1" ht="35" customHeight="1" spans="1:13">
      <c r="A35" s="43"/>
      <c r="B35" s="51"/>
      <c r="C35" s="29"/>
      <c r="D35" s="26" t="s">
        <v>87</v>
      </c>
      <c r="E35" s="26" t="s">
        <v>88</v>
      </c>
      <c r="F35" s="26">
        <v>160.5</v>
      </c>
      <c r="G35" s="28">
        <v>32.1</v>
      </c>
      <c r="H35" s="28">
        <v>85.6</v>
      </c>
      <c r="I35" s="28">
        <v>34.24</v>
      </c>
      <c r="J35" s="28">
        <v>66.34</v>
      </c>
      <c r="K35" s="25">
        <v>2</v>
      </c>
      <c r="L35" s="25" t="s">
        <v>31</v>
      </c>
      <c r="M35" s="46"/>
    </row>
    <row r="36" s="3" customFormat="1" ht="35" customHeight="1" spans="1:13">
      <c r="A36" s="47"/>
      <c r="B36" s="52"/>
      <c r="C36" s="38"/>
      <c r="D36" s="35" t="s">
        <v>89</v>
      </c>
      <c r="E36" s="35" t="s">
        <v>90</v>
      </c>
      <c r="F36" s="35">
        <v>165.5</v>
      </c>
      <c r="G36" s="37">
        <v>33.1</v>
      </c>
      <c r="H36" s="37" t="s">
        <v>80</v>
      </c>
      <c r="I36" s="37">
        <v>0</v>
      </c>
      <c r="J36" s="37">
        <v>33.1</v>
      </c>
      <c r="K36" s="34">
        <v>3</v>
      </c>
      <c r="L36" s="34" t="s">
        <v>31</v>
      </c>
      <c r="M36" s="39"/>
    </row>
    <row r="37" s="3" customFormat="1" ht="35" customHeight="1" spans="1:13">
      <c r="A37" s="117" t="s">
        <v>91</v>
      </c>
      <c r="B37" s="54" t="s">
        <v>92</v>
      </c>
      <c r="C37" s="54">
        <v>1</v>
      </c>
      <c r="D37" s="55" t="s">
        <v>93</v>
      </c>
      <c r="E37" s="55" t="s">
        <v>94</v>
      </c>
      <c r="F37" s="55">
        <v>161</v>
      </c>
      <c r="G37" s="56">
        <v>32.2</v>
      </c>
      <c r="H37" s="56">
        <v>85.24</v>
      </c>
      <c r="I37" s="56">
        <v>34.1</v>
      </c>
      <c r="J37" s="56">
        <v>66.3</v>
      </c>
      <c r="K37" s="57">
        <v>1</v>
      </c>
      <c r="L37" s="58" t="s">
        <v>20</v>
      </c>
      <c r="M37" s="59"/>
    </row>
    <row r="38" s="2" customFormat="1" ht="35" customHeight="1" spans="1:13">
      <c r="A38" s="60"/>
      <c r="B38" s="44"/>
      <c r="C38" s="44"/>
      <c r="D38" s="26" t="s">
        <v>95</v>
      </c>
      <c r="E38" s="26" t="s">
        <v>96</v>
      </c>
      <c r="F38" s="26">
        <v>158.5</v>
      </c>
      <c r="G38" s="28">
        <v>31.7</v>
      </c>
      <c r="H38" s="28">
        <v>86.02</v>
      </c>
      <c r="I38" s="28">
        <v>34.41</v>
      </c>
      <c r="J38" s="28">
        <v>66.11</v>
      </c>
      <c r="K38" s="25">
        <v>2</v>
      </c>
      <c r="L38" s="25" t="s">
        <v>31</v>
      </c>
      <c r="M38" s="61"/>
    </row>
    <row r="39" s="2" customFormat="1" ht="35" customHeight="1" spans="1:13">
      <c r="A39" s="60"/>
      <c r="B39" s="44"/>
      <c r="C39" s="44"/>
      <c r="D39" s="26" t="s">
        <v>97</v>
      </c>
      <c r="E39" s="26" t="s">
        <v>98</v>
      </c>
      <c r="F39" s="26">
        <v>157</v>
      </c>
      <c r="G39" s="28">
        <v>31.4</v>
      </c>
      <c r="H39" s="28">
        <v>81.98</v>
      </c>
      <c r="I39" s="28">
        <v>32.79</v>
      </c>
      <c r="J39" s="28">
        <v>64.19</v>
      </c>
      <c r="K39" s="25">
        <v>3</v>
      </c>
      <c r="L39" s="25" t="s">
        <v>31</v>
      </c>
      <c r="M39" s="61"/>
    </row>
    <row r="40" s="2" customFormat="1" ht="35" customHeight="1" spans="1:13">
      <c r="A40" s="62"/>
      <c r="B40" s="63"/>
      <c r="C40" s="63"/>
      <c r="D40" s="64" t="s">
        <v>99</v>
      </c>
      <c r="E40" s="64" t="s">
        <v>100</v>
      </c>
      <c r="F40" s="64">
        <v>157</v>
      </c>
      <c r="G40" s="65">
        <v>31.4</v>
      </c>
      <c r="H40" s="66" t="s">
        <v>80</v>
      </c>
      <c r="I40" s="65">
        <v>0</v>
      </c>
      <c r="J40" s="65">
        <v>31.4</v>
      </c>
      <c r="K40" s="67">
        <v>4</v>
      </c>
      <c r="L40" s="67" t="s">
        <v>31</v>
      </c>
      <c r="M40" s="68"/>
    </row>
    <row r="41" s="3" customFormat="1" ht="35" customHeight="1" spans="1:13">
      <c r="A41" s="14" t="s">
        <v>101</v>
      </c>
      <c r="B41" s="15" t="s">
        <v>17</v>
      </c>
      <c r="C41" s="16">
        <v>5</v>
      </c>
      <c r="D41" s="69" t="s">
        <v>102</v>
      </c>
      <c r="E41" s="70" t="s">
        <v>103</v>
      </c>
      <c r="F41" s="70">
        <v>186.5</v>
      </c>
      <c r="G41" s="19">
        <f t="shared" ref="G41:G55" si="3">ROUND(F41/3*0.6,2)</f>
        <v>37.3</v>
      </c>
      <c r="H41" s="71">
        <v>82.56</v>
      </c>
      <c r="I41" s="19">
        <f t="shared" ref="I41:I55" si="4">ROUND(N(H41)*0.4,2)</f>
        <v>33.02</v>
      </c>
      <c r="J41" s="19">
        <f t="shared" ref="J41:J55" si="5">G41+I41</f>
        <v>70.32</v>
      </c>
      <c r="K41" s="16">
        <v>1</v>
      </c>
      <c r="L41" s="42" t="s">
        <v>20</v>
      </c>
      <c r="M41" s="72"/>
    </row>
    <row r="42" s="3" customFormat="1" ht="35" customHeight="1" spans="1:13">
      <c r="A42" s="23"/>
      <c r="B42" s="24"/>
      <c r="C42" s="25"/>
      <c r="D42" s="73" t="s">
        <v>104</v>
      </c>
      <c r="E42" s="74" t="s">
        <v>105</v>
      </c>
      <c r="F42" s="74">
        <v>175</v>
      </c>
      <c r="G42" s="28">
        <f t="shared" si="3"/>
        <v>35</v>
      </c>
      <c r="H42" s="75">
        <v>84.94</v>
      </c>
      <c r="I42" s="28">
        <f t="shared" si="4"/>
        <v>33.98</v>
      </c>
      <c r="J42" s="28">
        <f t="shared" si="5"/>
        <v>68.98</v>
      </c>
      <c r="K42" s="25">
        <v>2</v>
      </c>
      <c r="L42" s="45" t="s">
        <v>20</v>
      </c>
      <c r="M42" s="76"/>
    </row>
    <row r="43" s="3" customFormat="1" ht="35" customHeight="1" spans="1:13">
      <c r="A43" s="23"/>
      <c r="B43" s="24"/>
      <c r="C43" s="25"/>
      <c r="D43" s="73" t="s">
        <v>106</v>
      </c>
      <c r="E43" s="74" t="s">
        <v>107</v>
      </c>
      <c r="F43" s="74">
        <v>160</v>
      </c>
      <c r="G43" s="28">
        <f t="shared" si="3"/>
        <v>32</v>
      </c>
      <c r="H43" s="75">
        <v>86.94</v>
      </c>
      <c r="I43" s="28">
        <f t="shared" si="4"/>
        <v>34.78</v>
      </c>
      <c r="J43" s="28">
        <f t="shared" si="5"/>
        <v>66.78</v>
      </c>
      <c r="K43" s="25">
        <v>3</v>
      </c>
      <c r="L43" s="45" t="s">
        <v>20</v>
      </c>
      <c r="M43" s="76"/>
    </row>
    <row r="44" s="3" customFormat="1" ht="35" customHeight="1" spans="1:13">
      <c r="A44" s="23"/>
      <c r="B44" s="24"/>
      <c r="C44" s="25"/>
      <c r="D44" s="73" t="s">
        <v>108</v>
      </c>
      <c r="E44" s="74" t="s">
        <v>109</v>
      </c>
      <c r="F44" s="74">
        <v>164</v>
      </c>
      <c r="G44" s="28">
        <f t="shared" si="3"/>
        <v>32.8</v>
      </c>
      <c r="H44" s="75">
        <v>84.04</v>
      </c>
      <c r="I44" s="28">
        <f t="shared" si="4"/>
        <v>33.62</v>
      </c>
      <c r="J44" s="28">
        <f t="shared" si="5"/>
        <v>66.42</v>
      </c>
      <c r="K44" s="25">
        <v>4</v>
      </c>
      <c r="L44" s="45" t="s">
        <v>20</v>
      </c>
      <c r="M44" s="76"/>
    </row>
    <row r="45" s="3" customFormat="1" ht="35" customHeight="1" spans="1:13">
      <c r="A45" s="23"/>
      <c r="B45" s="24"/>
      <c r="C45" s="25"/>
      <c r="D45" s="73" t="s">
        <v>110</v>
      </c>
      <c r="E45" s="74" t="s">
        <v>111</v>
      </c>
      <c r="F45" s="74">
        <v>160</v>
      </c>
      <c r="G45" s="28">
        <f t="shared" si="3"/>
        <v>32</v>
      </c>
      <c r="H45" s="75">
        <v>85.24</v>
      </c>
      <c r="I45" s="28">
        <f t="shared" si="4"/>
        <v>34.1</v>
      </c>
      <c r="J45" s="28">
        <f t="shared" si="5"/>
        <v>66.1</v>
      </c>
      <c r="K45" s="25">
        <v>5</v>
      </c>
      <c r="L45" s="45" t="s">
        <v>20</v>
      </c>
      <c r="M45" s="76"/>
    </row>
    <row r="46" s="3" customFormat="1" ht="35" customHeight="1" spans="1:13">
      <c r="A46" s="23"/>
      <c r="B46" s="24"/>
      <c r="C46" s="25"/>
      <c r="D46" s="73" t="s">
        <v>112</v>
      </c>
      <c r="E46" s="74" t="s">
        <v>113</v>
      </c>
      <c r="F46" s="74">
        <v>158</v>
      </c>
      <c r="G46" s="28">
        <f t="shared" si="3"/>
        <v>31.6</v>
      </c>
      <c r="H46" s="75">
        <v>85.34</v>
      </c>
      <c r="I46" s="28">
        <f t="shared" si="4"/>
        <v>34.14</v>
      </c>
      <c r="J46" s="28">
        <f t="shared" si="5"/>
        <v>65.74</v>
      </c>
      <c r="K46" s="25">
        <v>6</v>
      </c>
      <c r="L46" s="25" t="s">
        <v>31</v>
      </c>
      <c r="M46" s="76"/>
    </row>
    <row r="47" s="3" customFormat="1" ht="35" customHeight="1" spans="1:13">
      <c r="A47" s="23"/>
      <c r="B47" s="24"/>
      <c r="C47" s="25"/>
      <c r="D47" s="73" t="s">
        <v>114</v>
      </c>
      <c r="E47" s="74" t="s">
        <v>115</v>
      </c>
      <c r="F47" s="74">
        <v>154</v>
      </c>
      <c r="G47" s="28">
        <f t="shared" si="3"/>
        <v>30.8</v>
      </c>
      <c r="H47" s="75">
        <v>84.6</v>
      </c>
      <c r="I47" s="28">
        <f t="shared" si="4"/>
        <v>33.84</v>
      </c>
      <c r="J47" s="28">
        <f t="shared" si="5"/>
        <v>64.64</v>
      </c>
      <c r="K47" s="25">
        <v>7</v>
      </c>
      <c r="L47" s="25" t="s">
        <v>31</v>
      </c>
      <c r="M47" s="76"/>
    </row>
    <row r="48" s="3" customFormat="1" ht="35" customHeight="1" spans="1:13">
      <c r="A48" s="23"/>
      <c r="B48" s="24"/>
      <c r="C48" s="25"/>
      <c r="D48" s="73" t="s">
        <v>116</v>
      </c>
      <c r="E48" s="74" t="s">
        <v>117</v>
      </c>
      <c r="F48" s="74">
        <v>157</v>
      </c>
      <c r="G48" s="28">
        <f t="shared" si="3"/>
        <v>31.4</v>
      </c>
      <c r="H48" s="75">
        <v>81.64</v>
      </c>
      <c r="I48" s="28">
        <f t="shared" si="4"/>
        <v>32.66</v>
      </c>
      <c r="J48" s="28">
        <f t="shared" si="5"/>
        <v>64.06</v>
      </c>
      <c r="K48" s="25">
        <v>8</v>
      </c>
      <c r="L48" s="25" t="s">
        <v>31</v>
      </c>
      <c r="M48" s="76"/>
    </row>
    <row r="49" s="3" customFormat="1" ht="35" customHeight="1" spans="1:13">
      <c r="A49" s="23"/>
      <c r="B49" s="24"/>
      <c r="C49" s="25"/>
      <c r="D49" s="73" t="s">
        <v>118</v>
      </c>
      <c r="E49" s="74" t="s">
        <v>119</v>
      </c>
      <c r="F49" s="74">
        <v>159</v>
      </c>
      <c r="G49" s="28">
        <f t="shared" si="3"/>
        <v>31.8</v>
      </c>
      <c r="H49" s="75">
        <v>80.22</v>
      </c>
      <c r="I49" s="28">
        <f t="shared" si="4"/>
        <v>32.09</v>
      </c>
      <c r="J49" s="28">
        <f t="shared" si="5"/>
        <v>63.89</v>
      </c>
      <c r="K49" s="25">
        <v>9</v>
      </c>
      <c r="L49" s="25" t="s">
        <v>31</v>
      </c>
      <c r="M49" s="76"/>
    </row>
    <row r="50" s="3" customFormat="1" ht="35" customHeight="1" spans="1:13">
      <c r="A50" s="23"/>
      <c r="B50" s="24"/>
      <c r="C50" s="25"/>
      <c r="D50" s="73" t="s">
        <v>120</v>
      </c>
      <c r="E50" s="74" t="s">
        <v>121</v>
      </c>
      <c r="F50" s="74">
        <v>149.5</v>
      </c>
      <c r="G50" s="28">
        <f t="shared" si="3"/>
        <v>29.9</v>
      </c>
      <c r="H50" s="75">
        <v>83.04</v>
      </c>
      <c r="I50" s="28">
        <f t="shared" si="4"/>
        <v>33.22</v>
      </c>
      <c r="J50" s="28">
        <f t="shared" si="5"/>
        <v>63.12</v>
      </c>
      <c r="K50" s="25">
        <v>10</v>
      </c>
      <c r="L50" s="25" t="s">
        <v>31</v>
      </c>
      <c r="M50" s="76"/>
    </row>
    <row r="51" s="3" customFormat="1" ht="35" customHeight="1" spans="1:13">
      <c r="A51" s="23"/>
      <c r="B51" s="24"/>
      <c r="C51" s="25"/>
      <c r="D51" s="73" t="s">
        <v>122</v>
      </c>
      <c r="E51" s="74" t="s">
        <v>123</v>
      </c>
      <c r="F51" s="74">
        <v>139</v>
      </c>
      <c r="G51" s="28">
        <f t="shared" si="3"/>
        <v>27.8</v>
      </c>
      <c r="H51" s="75">
        <v>82.94</v>
      </c>
      <c r="I51" s="28">
        <f t="shared" si="4"/>
        <v>33.18</v>
      </c>
      <c r="J51" s="28">
        <f t="shared" si="5"/>
        <v>60.98</v>
      </c>
      <c r="K51" s="25">
        <v>11</v>
      </c>
      <c r="L51" s="25" t="s">
        <v>31</v>
      </c>
      <c r="M51" s="76"/>
    </row>
    <row r="52" s="3" customFormat="1" ht="35" customHeight="1" spans="1:13">
      <c r="A52" s="23"/>
      <c r="B52" s="24"/>
      <c r="C52" s="25"/>
      <c r="D52" s="73" t="s">
        <v>124</v>
      </c>
      <c r="E52" s="74" t="s">
        <v>125</v>
      </c>
      <c r="F52" s="74">
        <v>138.5</v>
      </c>
      <c r="G52" s="28">
        <f t="shared" si="3"/>
        <v>27.7</v>
      </c>
      <c r="H52" s="75">
        <v>80.1</v>
      </c>
      <c r="I52" s="28">
        <f t="shared" si="4"/>
        <v>32.04</v>
      </c>
      <c r="J52" s="28">
        <f t="shared" si="5"/>
        <v>59.74</v>
      </c>
      <c r="K52" s="25">
        <v>12</v>
      </c>
      <c r="L52" s="25" t="s">
        <v>31</v>
      </c>
      <c r="M52" s="76"/>
    </row>
    <row r="53" s="3" customFormat="1" ht="35" customHeight="1" spans="1:13">
      <c r="A53" s="23"/>
      <c r="B53" s="24"/>
      <c r="C53" s="25"/>
      <c r="D53" s="73" t="s">
        <v>126</v>
      </c>
      <c r="E53" s="74" t="s">
        <v>127</v>
      </c>
      <c r="F53" s="74">
        <v>139</v>
      </c>
      <c r="G53" s="28">
        <f t="shared" si="3"/>
        <v>27.8</v>
      </c>
      <c r="H53" s="75">
        <v>79.82</v>
      </c>
      <c r="I53" s="28">
        <f t="shared" si="4"/>
        <v>31.93</v>
      </c>
      <c r="J53" s="28">
        <f t="shared" si="5"/>
        <v>59.73</v>
      </c>
      <c r="K53" s="25">
        <v>13</v>
      </c>
      <c r="L53" s="25" t="s">
        <v>31</v>
      </c>
      <c r="M53" s="76"/>
    </row>
    <row r="54" s="3" customFormat="1" ht="35" customHeight="1" spans="1:13">
      <c r="A54" s="23"/>
      <c r="B54" s="24"/>
      <c r="C54" s="25"/>
      <c r="D54" s="73" t="s">
        <v>128</v>
      </c>
      <c r="E54" s="74" t="s">
        <v>129</v>
      </c>
      <c r="F54" s="74">
        <v>142.5</v>
      </c>
      <c r="G54" s="28">
        <f t="shared" si="3"/>
        <v>28.5</v>
      </c>
      <c r="H54" s="75">
        <v>77.16</v>
      </c>
      <c r="I54" s="28">
        <f t="shared" si="4"/>
        <v>30.86</v>
      </c>
      <c r="J54" s="28">
        <f t="shared" si="5"/>
        <v>59.36</v>
      </c>
      <c r="K54" s="25">
        <v>14</v>
      </c>
      <c r="L54" s="25" t="s">
        <v>31</v>
      </c>
      <c r="M54" s="76"/>
    </row>
    <row r="55" s="3" customFormat="1" ht="35" customHeight="1" spans="1:13">
      <c r="A55" s="77"/>
      <c r="B55" s="78"/>
      <c r="C55" s="79"/>
      <c r="D55" s="80" t="s">
        <v>130</v>
      </c>
      <c r="E55" s="81" t="s">
        <v>131</v>
      </c>
      <c r="F55" s="81">
        <v>142.5</v>
      </c>
      <c r="G55" s="82">
        <f t="shared" si="3"/>
        <v>28.5</v>
      </c>
      <c r="H55" s="83">
        <v>76.9</v>
      </c>
      <c r="I55" s="82">
        <f t="shared" si="4"/>
        <v>30.76</v>
      </c>
      <c r="J55" s="82">
        <f t="shared" si="5"/>
        <v>59.26</v>
      </c>
      <c r="K55" s="79">
        <v>15</v>
      </c>
      <c r="L55" s="79" t="s">
        <v>31</v>
      </c>
      <c r="M55" s="84"/>
    </row>
    <row r="56" s="3" customFormat="1" ht="35" customHeight="1" spans="1:13">
      <c r="A56" s="115" t="s">
        <v>132</v>
      </c>
      <c r="B56" s="41" t="s">
        <v>51</v>
      </c>
      <c r="C56" s="20">
        <v>4</v>
      </c>
      <c r="D56" s="17" t="s">
        <v>133</v>
      </c>
      <c r="E56" s="17" t="s">
        <v>134</v>
      </c>
      <c r="F56" s="17">
        <v>184</v>
      </c>
      <c r="G56" s="19">
        <v>36.8</v>
      </c>
      <c r="H56" s="19">
        <v>87.36</v>
      </c>
      <c r="I56" s="19">
        <v>34.94</v>
      </c>
      <c r="J56" s="19">
        <v>71.74</v>
      </c>
      <c r="K56" s="16">
        <v>1</v>
      </c>
      <c r="L56" s="42" t="s">
        <v>20</v>
      </c>
      <c r="M56" s="85"/>
    </row>
    <row r="57" s="3" customFormat="1" ht="35" customHeight="1" spans="1:13">
      <c r="A57" s="43"/>
      <c r="B57" s="44"/>
      <c r="C57" s="29"/>
      <c r="D57" s="26" t="s">
        <v>135</v>
      </c>
      <c r="E57" s="26" t="s">
        <v>136</v>
      </c>
      <c r="F57" s="26">
        <v>177</v>
      </c>
      <c r="G57" s="28">
        <v>35.4</v>
      </c>
      <c r="H57" s="28">
        <v>85.32</v>
      </c>
      <c r="I57" s="28">
        <v>34.13</v>
      </c>
      <c r="J57" s="28">
        <v>69.53</v>
      </c>
      <c r="K57" s="25">
        <v>2</v>
      </c>
      <c r="L57" s="45" t="s">
        <v>20</v>
      </c>
      <c r="M57" s="86"/>
    </row>
    <row r="58" s="3" customFormat="1" ht="35" customHeight="1" spans="1:13">
      <c r="A58" s="43"/>
      <c r="B58" s="44"/>
      <c r="C58" s="29"/>
      <c r="D58" s="26" t="s">
        <v>137</v>
      </c>
      <c r="E58" s="26" t="s">
        <v>138</v>
      </c>
      <c r="F58" s="26">
        <v>175</v>
      </c>
      <c r="G58" s="28">
        <v>35</v>
      </c>
      <c r="H58" s="28">
        <v>85.56</v>
      </c>
      <c r="I58" s="28">
        <v>34.22</v>
      </c>
      <c r="J58" s="28">
        <v>69.22</v>
      </c>
      <c r="K58" s="25">
        <v>3</v>
      </c>
      <c r="L58" s="45" t="s">
        <v>20</v>
      </c>
      <c r="M58" s="86"/>
    </row>
    <row r="59" s="3" customFormat="1" ht="35" customHeight="1" spans="1:13">
      <c r="A59" s="43"/>
      <c r="B59" s="44"/>
      <c r="C59" s="29"/>
      <c r="D59" s="26" t="s">
        <v>139</v>
      </c>
      <c r="E59" s="26" t="s">
        <v>140</v>
      </c>
      <c r="F59" s="26">
        <v>160</v>
      </c>
      <c r="G59" s="28">
        <v>32</v>
      </c>
      <c r="H59" s="28">
        <v>88.08</v>
      </c>
      <c r="I59" s="28">
        <v>35.23</v>
      </c>
      <c r="J59" s="28">
        <v>67.23</v>
      </c>
      <c r="K59" s="25">
        <v>4</v>
      </c>
      <c r="L59" s="45" t="s">
        <v>20</v>
      </c>
      <c r="M59" s="86"/>
    </row>
    <row r="60" s="3" customFormat="1" ht="35" customHeight="1" spans="1:13">
      <c r="A60" s="43"/>
      <c r="B60" s="44"/>
      <c r="C60" s="29"/>
      <c r="D60" s="26" t="s">
        <v>141</v>
      </c>
      <c r="E60" s="26" t="s">
        <v>142</v>
      </c>
      <c r="F60" s="26">
        <v>164.5</v>
      </c>
      <c r="G60" s="28">
        <v>32.9</v>
      </c>
      <c r="H60" s="28">
        <v>85.22</v>
      </c>
      <c r="I60" s="28">
        <v>34.09</v>
      </c>
      <c r="J60" s="28">
        <v>66.99</v>
      </c>
      <c r="K60" s="25">
        <v>5</v>
      </c>
      <c r="L60" s="25" t="s">
        <v>31</v>
      </c>
      <c r="M60" s="86"/>
    </row>
    <row r="61" s="3" customFormat="1" ht="35" customHeight="1" spans="1:13">
      <c r="A61" s="43"/>
      <c r="B61" s="44"/>
      <c r="C61" s="29"/>
      <c r="D61" s="26" t="s">
        <v>143</v>
      </c>
      <c r="E61" s="26" t="s">
        <v>144</v>
      </c>
      <c r="F61" s="26">
        <v>167</v>
      </c>
      <c r="G61" s="28">
        <v>33.4</v>
      </c>
      <c r="H61" s="28">
        <v>83.64</v>
      </c>
      <c r="I61" s="28">
        <v>33.46</v>
      </c>
      <c r="J61" s="28">
        <v>66.86</v>
      </c>
      <c r="K61" s="25">
        <v>6</v>
      </c>
      <c r="L61" s="25" t="s">
        <v>31</v>
      </c>
      <c r="M61" s="86"/>
    </row>
    <row r="62" s="3" customFormat="1" ht="35" customHeight="1" spans="1:13">
      <c r="A62" s="43"/>
      <c r="B62" s="44"/>
      <c r="C62" s="29"/>
      <c r="D62" s="26" t="s">
        <v>145</v>
      </c>
      <c r="E62" s="26" t="s">
        <v>146</v>
      </c>
      <c r="F62" s="26">
        <v>165.5</v>
      </c>
      <c r="G62" s="28">
        <v>33.1</v>
      </c>
      <c r="H62" s="28">
        <v>84.38</v>
      </c>
      <c r="I62" s="28">
        <v>33.75</v>
      </c>
      <c r="J62" s="28">
        <v>66.85</v>
      </c>
      <c r="K62" s="25">
        <v>7</v>
      </c>
      <c r="L62" s="25" t="s">
        <v>31</v>
      </c>
      <c r="M62" s="86"/>
    </row>
    <row r="63" s="3" customFormat="1" ht="35" customHeight="1" spans="1:13">
      <c r="A63" s="43"/>
      <c r="B63" s="44"/>
      <c r="C63" s="29"/>
      <c r="D63" s="26" t="s">
        <v>147</v>
      </c>
      <c r="E63" s="26" t="s">
        <v>148</v>
      </c>
      <c r="F63" s="26">
        <v>160</v>
      </c>
      <c r="G63" s="28">
        <v>32</v>
      </c>
      <c r="H63" s="28">
        <v>84.34</v>
      </c>
      <c r="I63" s="28">
        <v>33.74</v>
      </c>
      <c r="J63" s="28">
        <v>65.74</v>
      </c>
      <c r="K63" s="25">
        <v>8</v>
      </c>
      <c r="L63" s="25" t="s">
        <v>31</v>
      </c>
      <c r="M63" s="86"/>
    </row>
    <row r="64" s="3" customFormat="1" ht="35" customHeight="1" spans="1:13">
      <c r="A64" s="43"/>
      <c r="B64" s="44"/>
      <c r="C64" s="29"/>
      <c r="D64" s="26" t="s">
        <v>149</v>
      </c>
      <c r="E64" s="26" t="s">
        <v>150</v>
      </c>
      <c r="F64" s="26">
        <v>158.5</v>
      </c>
      <c r="G64" s="28">
        <v>31.7</v>
      </c>
      <c r="H64" s="28">
        <v>83.98</v>
      </c>
      <c r="I64" s="28">
        <v>33.59</v>
      </c>
      <c r="J64" s="28">
        <v>65.29</v>
      </c>
      <c r="K64" s="25">
        <v>9</v>
      </c>
      <c r="L64" s="25" t="s">
        <v>31</v>
      </c>
      <c r="M64" s="86"/>
    </row>
    <row r="65" s="3" customFormat="1" ht="35" customHeight="1" spans="1:13">
      <c r="A65" s="43"/>
      <c r="B65" s="44"/>
      <c r="C65" s="29"/>
      <c r="D65" s="26" t="s">
        <v>151</v>
      </c>
      <c r="E65" s="26" t="s">
        <v>152</v>
      </c>
      <c r="F65" s="26">
        <v>152</v>
      </c>
      <c r="G65" s="28">
        <v>30.4</v>
      </c>
      <c r="H65" s="28">
        <v>86.1</v>
      </c>
      <c r="I65" s="28">
        <v>34.44</v>
      </c>
      <c r="J65" s="28">
        <v>64.84</v>
      </c>
      <c r="K65" s="25">
        <v>10</v>
      </c>
      <c r="L65" s="25" t="s">
        <v>31</v>
      </c>
      <c r="M65" s="86"/>
    </row>
    <row r="66" s="3" customFormat="1" ht="35" customHeight="1" spans="1:13">
      <c r="A66" s="43"/>
      <c r="B66" s="44"/>
      <c r="C66" s="29"/>
      <c r="D66" s="26" t="s">
        <v>153</v>
      </c>
      <c r="E66" s="26" t="s">
        <v>154</v>
      </c>
      <c r="F66" s="26">
        <v>136</v>
      </c>
      <c r="G66" s="28">
        <v>27.2</v>
      </c>
      <c r="H66" s="28">
        <v>86.34</v>
      </c>
      <c r="I66" s="28">
        <v>34.54</v>
      </c>
      <c r="J66" s="28">
        <v>61.74</v>
      </c>
      <c r="K66" s="25">
        <v>11</v>
      </c>
      <c r="L66" s="25" t="s">
        <v>31</v>
      </c>
      <c r="M66" s="86"/>
    </row>
    <row r="67" s="3" customFormat="1" ht="35" customHeight="1" spans="1:13">
      <c r="A67" s="47"/>
      <c r="B67" s="48"/>
      <c r="C67" s="38"/>
      <c r="D67" s="35" t="s">
        <v>155</v>
      </c>
      <c r="E67" s="35" t="s">
        <v>156</v>
      </c>
      <c r="F67" s="35">
        <v>131.5</v>
      </c>
      <c r="G67" s="37">
        <v>26.3</v>
      </c>
      <c r="H67" s="37">
        <v>79.84</v>
      </c>
      <c r="I67" s="37">
        <v>31.94</v>
      </c>
      <c r="J67" s="37">
        <v>58.24</v>
      </c>
      <c r="K67" s="34">
        <v>12</v>
      </c>
      <c r="L67" s="34" t="s">
        <v>31</v>
      </c>
      <c r="M67" s="87"/>
    </row>
    <row r="68" s="3" customFormat="1" ht="35" customHeight="1" spans="1:13">
      <c r="A68" s="14" t="s">
        <v>157</v>
      </c>
      <c r="B68" s="15" t="s">
        <v>84</v>
      </c>
      <c r="C68" s="20">
        <v>1</v>
      </c>
      <c r="D68" s="69" t="s">
        <v>158</v>
      </c>
      <c r="E68" s="70" t="str">
        <f>VLOOKUP($D68,[1]总表!$B:$AY,COLUMN(C68),FALSE)</f>
        <v>1162061004317</v>
      </c>
      <c r="F68" s="18">
        <v>165</v>
      </c>
      <c r="G68" s="19">
        <f t="shared" ref="G68:G70" si="6">ROUND(F68/3*0.6,2)</f>
        <v>33</v>
      </c>
      <c r="H68" s="71">
        <v>85</v>
      </c>
      <c r="I68" s="19">
        <f t="shared" ref="I68:I70" si="7">ROUND(N(H68)*0.4,2)</f>
        <v>34</v>
      </c>
      <c r="J68" s="19">
        <f t="shared" ref="J68:J70" si="8">G68+I68</f>
        <v>67</v>
      </c>
      <c r="K68" s="20">
        <v>1</v>
      </c>
      <c r="L68" s="21" t="s">
        <v>20</v>
      </c>
      <c r="M68" s="72"/>
    </row>
    <row r="69" s="2" customFormat="1" ht="35" customHeight="1" spans="1:13">
      <c r="A69" s="23"/>
      <c r="B69" s="24"/>
      <c r="C69" s="29"/>
      <c r="D69" s="73" t="s">
        <v>159</v>
      </c>
      <c r="E69" s="74" t="str">
        <f>VLOOKUP($D69,[1]总表!$B:$AY,COLUMN(C69),FALSE)</f>
        <v>1162060600324</v>
      </c>
      <c r="F69" s="27">
        <v>150.5</v>
      </c>
      <c r="G69" s="28">
        <f t="shared" si="6"/>
        <v>30.1</v>
      </c>
      <c r="H69" s="75">
        <v>81.42</v>
      </c>
      <c r="I69" s="28">
        <f t="shared" si="7"/>
        <v>32.57</v>
      </c>
      <c r="J69" s="28">
        <f t="shared" si="8"/>
        <v>62.67</v>
      </c>
      <c r="K69" s="29">
        <v>2</v>
      </c>
      <c r="L69" s="29" t="s">
        <v>31</v>
      </c>
      <c r="M69" s="76"/>
    </row>
    <row r="70" s="2" customFormat="1" ht="35" customHeight="1" spans="1:13">
      <c r="A70" s="88"/>
      <c r="B70" s="89"/>
      <c r="C70" s="90"/>
      <c r="D70" s="91" t="s">
        <v>160</v>
      </c>
      <c r="E70" s="92" t="str">
        <f>VLOOKUP($D70,[1]总表!$B:$AY,COLUMN(C70),FALSE)</f>
        <v>1162060804321</v>
      </c>
      <c r="F70" s="93">
        <v>146.5</v>
      </c>
      <c r="G70" s="65">
        <f t="shared" si="6"/>
        <v>29.3</v>
      </c>
      <c r="H70" s="94">
        <v>82.9</v>
      </c>
      <c r="I70" s="65">
        <f t="shared" si="7"/>
        <v>33.16</v>
      </c>
      <c r="J70" s="65">
        <f t="shared" si="8"/>
        <v>62.46</v>
      </c>
      <c r="K70" s="66">
        <v>3</v>
      </c>
      <c r="L70" s="66" t="s">
        <v>31</v>
      </c>
      <c r="M70" s="95"/>
    </row>
    <row r="71" s="2" customFormat="1" ht="35" customHeight="1" spans="1:13">
      <c r="A71" s="118" t="s">
        <v>161</v>
      </c>
      <c r="B71" s="41" t="s">
        <v>92</v>
      </c>
      <c r="C71" s="41">
        <v>1</v>
      </c>
      <c r="D71" s="17" t="s">
        <v>162</v>
      </c>
      <c r="E71" s="17" t="s">
        <v>163</v>
      </c>
      <c r="F71" s="17">
        <v>170</v>
      </c>
      <c r="G71" s="19">
        <v>34</v>
      </c>
      <c r="H71" s="19">
        <v>83.88</v>
      </c>
      <c r="I71" s="19">
        <v>33.55</v>
      </c>
      <c r="J71" s="19">
        <v>67.55</v>
      </c>
      <c r="K71" s="16">
        <v>1</v>
      </c>
      <c r="L71" s="16" t="s">
        <v>20</v>
      </c>
      <c r="M71" s="97"/>
    </row>
    <row r="72" s="2" customFormat="1" ht="35" customHeight="1" spans="1:13">
      <c r="A72" s="60"/>
      <c r="B72" s="44"/>
      <c r="C72" s="44"/>
      <c r="D72" s="26" t="s">
        <v>164</v>
      </c>
      <c r="E72" s="26" t="s">
        <v>165</v>
      </c>
      <c r="F72" s="26">
        <v>149.5</v>
      </c>
      <c r="G72" s="28">
        <v>29.9</v>
      </c>
      <c r="H72" s="28">
        <v>83.32</v>
      </c>
      <c r="I72" s="28">
        <v>33.33</v>
      </c>
      <c r="J72" s="28">
        <v>63.23</v>
      </c>
      <c r="K72" s="25">
        <v>2</v>
      </c>
      <c r="L72" s="25" t="s">
        <v>31</v>
      </c>
      <c r="M72" s="61"/>
    </row>
    <row r="73" s="2" customFormat="1" ht="35" customHeight="1" spans="1:13">
      <c r="A73" s="62"/>
      <c r="B73" s="63"/>
      <c r="C73" s="63"/>
      <c r="D73" s="64" t="s">
        <v>166</v>
      </c>
      <c r="E73" s="64" t="s">
        <v>167</v>
      </c>
      <c r="F73" s="64">
        <v>147.5</v>
      </c>
      <c r="G73" s="65">
        <v>29.5</v>
      </c>
      <c r="H73" s="65">
        <v>81.74</v>
      </c>
      <c r="I73" s="65">
        <v>32.7</v>
      </c>
      <c r="J73" s="65">
        <v>62.2</v>
      </c>
      <c r="K73" s="67">
        <v>3</v>
      </c>
      <c r="L73" s="67" t="s">
        <v>31</v>
      </c>
      <c r="M73" s="68"/>
    </row>
    <row r="74" s="2" customFormat="1" ht="35" customHeight="1" spans="1:13">
      <c r="A74" s="14" t="s">
        <v>168</v>
      </c>
      <c r="B74" s="15" t="s">
        <v>17</v>
      </c>
      <c r="C74" s="16">
        <v>4</v>
      </c>
      <c r="D74" s="69" t="s">
        <v>169</v>
      </c>
      <c r="E74" s="70" t="s">
        <v>170</v>
      </c>
      <c r="F74" s="70">
        <v>204.5</v>
      </c>
      <c r="G74" s="19">
        <f t="shared" ref="G74:G85" si="9">ROUND(F74/3*0.6,2)</f>
        <v>40.9</v>
      </c>
      <c r="H74" s="71">
        <v>85.24</v>
      </c>
      <c r="I74" s="19">
        <f t="shared" ref="I74:I85" si="10">ROUND(N(H74)*0.4,2)</f>
        <v>34.1</v>
      </c>
      <c r="J74" s="19">
        <f t="shared" ref="J74:J85" si="11">G74+I74</f>
        <v>75</v>
      </c>
      <c r="K74" s="16">
        <v>1</v>
      </c>
      <c r="L74" s="42" t="s">
        <v>20</v>
      </c>
      <c r="M74" s="72"/>
    </row>
    <row r="75" s="4" customFormat="1" ht="35" customHeight="1" spans="1:13">
      <c r="A75" s="23"/>
      <c r="B75" s="24"/>
      <c r="C75" s="25"/>
      <c r="D75" s="73" t="s">
        <v>171</v>
      </c>
      <c r="E75" s="74" t="s">
        <v>172</v>
      </c>
      <c r="F75" s="74">
        <v>181.5</v>
      </c>
      <c r="G75" s="28">
        <f t="shared" si="9"/>
        <v>36.3</v>
      </c>
      <c r="H75" s="75">
        <v>84.76</v>
      </c>
      <c r="I75" s="28">
        <f t="shared" si="10"/>
        <v>33.9</v>
      </c>
      <c r="J75" s="28">
        <f t="shared" si="11"/>
        <v>70.2</v>
      </c>
      <c r="K75" s="25">
        <v>2</v>
      </c>
      <c r="L75" s="45" t="s">
        <v>20</v>
      </c>
      <c r="M75" s="76"/>
    </row>
    <row r="76" s="1" customFormat="1" ht="35" customHeight="1" spans="1:13">
      <c r="A76" s="23"/>
      <c r="B76" s="24"/>
      <c r="C76" s="25"/>
      <c r="D76" s="73" t="s">
        <v>173</v>
      </c>
      <c r="E76" s="74" t="s">
        <v>174</v>
      </c>
      <c r="F76" s="74">
        <v>179.5</v>
      </c>
      <c r="G76" s="28">
        <f t="shared" si="9"/>
        <v>35.9</v>
      </c>
      <c r="H76" s="75">
        <v>83.92</v>
      </c>
      <c r="I76" s="28">
        <f t="shared" si="10"/>
        <v>33.57</v>
      </c>
      <c r="J76" s="28">
        <f t="shared" si="11"/>
        <v>69.47</v>
      </c>
      <c r="K76" s="25">
        <v>3</v>
      </c>
      <c r="L76" s="45" t="s">
        <v>20</v>
      </c>
      <c r="M76" s="76"/>
    </row>
    <row r="77" ht="35" customHeight="1" spans="1:13">
      <c r="A77" s="23"/>
      <c r="B77" s="24"/>
      <c r="C77" s="25"/>
      <c r="D77" s="73" t="s">
        <v>175</v>
      </c>
      <c r="E77" s="74" t="s">
        <v>176</v>
      </c>
      <c r="F77" s="74">
        <v>178</v>
      </c>
      <c r="G77" s="28">
        <f t="shared" si="9"/>
        <v>35.6</v>
      </c>
      <c r="H77" s="75">
        <v>82.18</v>
      </c>
      <c r="I77" s="28">
        <f t="shared" si="10"/>
        <v>32.87</v>
      </c>
      <c r="J77" s="28">
        <f t="shared" si="11"/>
        <v>68.47</v>
      </c>
      <c r="K77" s="25">
        <v>4</v>
      </c>
      <c r="L77" s="45" t="s">
        <v>20</v>
      </c>
      <c r="M77" s="76"/>
    </row>
    <row r="78" ht="35" customHeight="1" spans="1:13">
      <c r="A78" s="23"/>
      <c r="B78" s="24"/>
      <c r="C78" s="25"/>
      <c r="D78" s="73" t="s">
        <v>177</v>
      </c>
      <c r="E78" s="74" t="s">
        <v>178</v>
      </c>
      <c r="F78" s="74">
        <v>169.5</v>
      </c>
      <c r="G78" s="28">
        <f t="shared" si="9"/>
        <v>33.9</v>
      </c>
      <c r="H78" s="75">
        <v>85.78</v>
      </c>
      <c r="I78" s="28">
        <f t="shared" si="10"/>
        <v>34.31</v>
      </c>
      <c r="J78" s="28">
        <f t="shared" si="11"/>
        <v>68.21</v>
      </c>
      <c r="K78" s="25">
        <v>5</v>
      </c>
      <c r="L78" s="25" t="s">
        <v>31</v>
      </c>
      <c r="M78" s="76"/>
    </row>
    <row r="79" ht="35" customHeight="1" spans="1:13">
      <c r="A79" s="23"/>
      <c r="B79" s="24"/>
      <c r="C79" s="25"/>
      <c r="D79" s="73" t="s">
        <v>179</v>
      </c>
      <c r="E79" s="74" t="s">
        <v>180</v>
      </c>
      <c r="F79" s="74">
        <v>162</v>
      </c>
      <c r="G79" s="28">
        <f t="shared" si="9"/>
        <v>32.4</v>
      </c>
      <c r="H79" s="75">
        <v>82.32</v>
      </c>
      <c r="I79" s="28">
        <f t="shared" si="10"/>
        <v>32.93</v>
      </c>
      <c r="J79" s="28">
        <f t="shared" si="11"/>
        <v>65.33</v>
      </c>
      <c r="K79" s="25">
        <v>6</v>
      </c>
      <c r="L79" s="25" t="s">
        <v>31</v>
      </c>
      <c r="M79" s="76"/>
    </row>
    <row r="80" ht="35" customHeight="1" spans="1:13">
      <c r="A80" s="23"/>
      <c r="B80" s="24"/>
      <c r="C80" s="25"/>
      <c r="D80" s="73" t="s">
        <v>181</v>
      </c>
      <c r="E80" s="74" t="s">
        <v>182</v>
      </c>
      <c r="F80" s="74">
        <v>163</v>
      </c>
      <c r="G80" s="28">
        <f t="shared" si="9"/>
        <v>32.6</v>
      </c>
      <c r="H80" s="75">
        <v>80.62</v>
      </c>
      <c r="I80" s="28">
        <f t="shared" si="10"/>
        <v>32.25</v>
      </c>
      <c r="J80" s="28">
        <f t="shared" si="11"/>
        <v>64.85</v>
      </c>
      <c r="K80" s="25">
        <v>7</v>
      </c>
      <c r="L80" s="25" t="s">
        <v>31</v>
      </c>
      <c r="M80" s="76"/>
    </row>
    <row r="81" ht="35" customHeight="1" spans="1:13">
      <c r="A81" s="23"/>
      <c r="B81" s="24"/>
      <c r="C81" s="25"/>
      <c r="D81" s="73" t="s">
        <v>183</v>
      </c>
      <c r="E81" s="74" t="s">
        <v>184</v>
      </c>
      <c r="F81" s="74">
        <v>152</v>
      </c>
      <c r="G81" s="28">
        <f t="shared" si="9"/>
        <v>30.4</v>
      </c>
      <c r="H81" s="75">
        <v>85.28</v>
      </c>
      <c r="I81" s="28">
        <f t="shared" si="10"/>
        <v>34.11</v>
      </c>
      <c r="J81" s="28">
        <f t="shared" si="11"/>
        <v>64.51</v>
      </c>
      <c r="K81" s="25">
        <v>8</v>
      </c>
      <c r="L81" s="25" t="s">
        <v>31</v>
      </c>
      <c r="M81" s="76"/>
    </row>
    <row r="82" ht="35" customHeight="1" spans="1:13">
      <c r="A82" s="23"/>
      <c r="B82" s="24"/>
      <c r="C82" s="25"/>
      <c r="D82" s="73" t="s">
        <v>185</v>
      </c>
      <c r="E82" s="74" t="s">
        <v>186</v>
      </c>
      <c r="F82" s="74">
        <v>159.5</v>
      </c>
      <c r="G82" s="28">
        <f t="shared" si="9"/>
        <v>31.9</v>
      </c>
      <c r="H82" s="75">
        <v>78.14</v>
      </c>
      <c r="I82" s="28">
        <f t="shared" si="10"/>
        <v>31.26</v>
      </c>
      <c r="J82" s="28">
        <f t="shared" si="11"/>
        <v>63.16</v>
      </c>
      <c r="K82" s="25">
        <v>9</v>
      </c>
      <c r="L82" s="25" t="s">
        <v>31</v>
      </c>
      <c r="M82" s="76"/>
    </row>
    <row r="83" ht="35" customHeight="1" spans="1:13">
      <c r="A83" s="23"/>
      <c r="B83" s="24"/>
      <c r="C83" s="25"/>
      <c r="D83" s="73" t="s">
        <v>187</v>
      </c>
      <c r="E83" s="74" t="s">
        <v>188</v>
      </c>
      <c r="F83" s="74">
        <v>150.5</v>
      </c>
      <c r="G83" s="28">
        <f t="shared" si="9"/>
        <v>30.1</v>
      </c>
      <c r="H83" s="75">
        <v>80.6</v>
      </c>
      <c r="I83" s="28">
        <f t="shared" si="10"/>
        <v>32.24</v>
      </c>
      <c r="J83" s="28">
        <f t="shared" si="11"/>
        <v>62.34</v>
      </c>
      <c r="K83" s="25">
        <v>10</v>
      </c>
      <c r="L83" s="25" t="s">
        <v>31</v>
      </c>
      <c r="M83" s="76"/>
    </row>
    <row r="84" ht="35" customHeight="1" spans="1:13">
      <c r="A84" s="23"/>
      <c r="B84" s="24"/>
      <c r="C84" s="25"/>
      <c r="D84" s="73" t="s">
        <v>189</v>
      </c>
      <c r="E84" s="74" t="s">
        <v>190</v>
      </c>
      <c r="F84" s="74">
        <v>150</v>
      </c>
      <c r="G84" s="28">
        <f t="shared" si="9"/>
        <v>30</v>
      </c>
      <c r="H84" s="75">
        <v>78.48</v>
      </c>
      <c r="I84" s="28">
        <f t="shared" si="10"/>
        <v>31.39</v>
      </c>
      <c r="J84" s="28">
        <f t="shared" si="11"/>
        <v>61.39</v>
      </c>
      <c r="K84" s="25">
        <v>11</v>
      </c>
      <c r="L84" s="25" t="s">
        <v>31</v>
      </c>
      <c r="M84" s="76"/>
    </row>
    <row r="85" ht="35" customHeight="1" spans="1:13">
      <c r="A85" s="32"/>
      <c r="B85" s="33"/>
      <c r="C85" s="34"/>
      <c r="D85" s="98" t="s">
        <v>191</v>
      </c>
      <c r="E85" s="99" t="s">
        <v>192</v>
      </c>
      <c r="F85" s="99">
        <v>155</v>
      </c>
      <c r="G85" s="37">
        <f t="shared" si="9"/>
        <v>31</v>
      </c>
      <c r="H85" s="100" t="s">
        <v>80</v>
      </c>
      <c r="I85" s="37">
        <f t="shared" si="10"/>
        <v>0</v>
      </c>
      <c r="J85" s="37">
        <f t="shared" si="11"/>
        <v>31</v>
      </c>
      <c r="K85" s="34">
        <v>12</v>
      </c>
      <c r="L85" s="34" t="s">
        <v>31</v>
      </c>
      <c r="M85" s="101"/>
    </row>
    <row r="86" ht="35" customHeight="1" spans="1:13">
      <c r="A86" s="115" t="s">
        <v>193</v>
      </c>
      <c r="B86" s="41" t="s">
        <v>51</v>
      </c>
      <c r="C86" s="20">
        <v>4</v>
      </c>
      <c r="D86" s="69" t="s">
        <v>194</v>
      </c>
      <c r="E86" s="69" t="s">
        <v>195</v>
      </c>
      <c r="F86" s="17">
        <v>160</v>
      </c>
      <c r="G86" s="19">
        <v>32</v>
      </c>
      <c r="H86" s="19">
        <v>86.14</v>
      </c>
      <c r="I86" s="19">
        <v>34.46</v>
      </c>
      <c r="J86" s="19">
        <v>66.46</v>
      </c>
      <c r="K86" s="16">
        <v>1</v>
      </c>
      <c r="L86" s="42" t="s">
        <v>20</v>
      </c>
      <c r="M86" s="85"/>
    </row>
    <row r="87" ht="35" customHeight="1" spans="1:13">
      <c r="A87" s="43"/>
      <c r="B87" s="44"/>
      <c r="C87" s="29"/>
      <c r="D87" s="73" t="s">
        <v>196</v>
      </c>
      <c r="E87" s="73" t="s">
        <v>197</v>
      </c>
      <c r="F87" s="26">
        <v>154</v>
      </c>
      <c r="G87" s="28">
        <v>30.8</v>
      </c>
      <c r="H87" s="28">
        <v>83.66</v>
      </c>
      <c r="I87" s="28">
        <v>33.46</v>
      </c>
      <c r="J87" s="28">
        <v>64.26</v>
      </c>
      <c r="K87" s="25">
        <v>2</v>
      </c>
      <c r="L87" s="45" t="s">
        <v>20</v>
      </c>
      <c r="M87" s="86"/>
    </row>
    <row r="88" ht="35" customHeight="1" spans="1:13">
      <c r="A88" s="43"/>
      <c r="B88" s="44"/>
      <c r="C88" s="29"/>
      <c r="D88" s="73" t="s">
        <v>198</v>
      </c>
      <c r="E88" s="73" t="s">
        <v>199</v>
      </c>
      <c r="F88" s="26">
        <v>141.5</v>
      </c>
      <c r="G88" s="28">
        <v>28.3</v>
      </c>
      <c r="H88" s="28">
        <v>88.36</v>
      </c>
      <c r="I88" s="28">
        <v>35.34</v>
      </c>
      <c r="J88" s="28">
        <v>63.64</v>
      </c>
      <c r="K88" s="25">
        <v>3</v>
      </c>
      <c r="L88" s="45" t="s">
        <v>20</v>
      </c>
      <c r="M88" s="86"/>
    </row>
    <row r="89" ht="35" customHeight="1" spans="1:13">
      <c r="A89" s="43"/>
      <c r="B89" s="44"/>
      <c r="C89" s="29"/>
      <c r="D89" s="73" t="s">
        <v>200</v>
      </c>
      <c r="E89" s="73" t="s">
        <v>201</v>
      </c>
      <c r="F89" s="26">
        <v>140.5</v>
      </c>
      <c r="G89" s="28">
        <v>28.1</v>
      </c>
      <c r="H89" s="28">
        <v>87.98</v>
      </c>
      <c r="I89" s="28">
        <v>35.19</v>
      </c>
      <c r="J89" s="28">
        <v>63.29</v>
      </c>
      <c r="K89" s="25">
        <v>4</v>
      </c>
      <c r="L89" s="45" t="s">
        <v>20</v>
      </c>
      <c r="M89" s="86"/>
    </row>
    <row r="90" ht="35" customHeight="1" spans="1:13">
      <c r="A90" s="43"/>
      <c r="B90" s="44"/>
      <c r="C90" s="29"/>
      <c r="D90" s="73" t="s">
        <v>202</v>
      </c>
      <c r="E90" s="73" t="s">
        <v>203</v>
      </c>
      <c r="F90" s="26">
        <v>140</v>
      </c>
      <c r="G90" s="28">
        <v>28</v>
      </c>
      <c r="H90" s="28">
        <v>84.04</v>
      </c>
      <c r="I90" s="28">
        <v>33.62</v>
      </c>
      <c r="J90" s="28">
        <v>61.62</v>
      </c>
      <c r="K90" s="25">
        <v>5</v>
      </c>
      <c r="L90" s="25" t="s">
        <v>31</v>
      </c>
      <c r="M90" s="86"/>
    </row>
    <row r="91" ht="35" customHeight="1" spans="1:13">
      <c r="A91" s="43"/>
      <c r="B91" s="44"/>
      <c r="C91" s="29"/>
      <c r="D91" s="73" t="s">
        <v>204</v>
      </c>
      <c r="E91" s="73" t="s">
        <v>205</v>
      </c>
      <c r="F91" s="26">
        <v>140.5</v>
      </c>
      <c r="G91" s="28">
        <v>28.1</v>
      </c>
      <c r="H91" s="28">
        <v>82.86</v>
      </c>
      <c r="I91" s="28">
        <v>33.14</v>
      </c>
      <c r="J91" s="28">
        <v>61.24</v>
      </c>
      <c r="K91" s="25">
        <v>6</v>
      </c>
      <c r="L91" s="25" t="s">
        <v>31</v>
      </c>
      <c r="M91" s="86"/>
    </row>
    <row r="92" ht="35" customHeight="1" spans="1:13">
      <c r="A92" s="43"/>
      <c r="B92" s="44"/>
      <c r="C92" s="29"/>
      <c r="D92" s="73" t="s">
        <v>206</v>
      </c>
      <c r="E92" s="73" t="s">
        <v>207</v>
      </c>
      <c r="F92" s="26">
        <v>127.5</v>
      </c>
      <c r="G92" s="28">
        <v>25.5</v>
      </c>
      <c r="H92" s="28">
        <v>86.26</v>
      </c>
      <c r="I92" s="28">
        <v>34.5</v>
      </c>
      <c r="J92" s="28">
        <v>60</v>
      </c>
      <c r="K92" s="25">
        <v>7</v>
      </c>
      <c r="L92" s="25" t="s">
        <v>31</v>
      </c>
      <c r="M92" s="86"/>
    </row>
    <row r="93" ht="35" customHeight="1" spans="1:13">
      <c r="A93" s="43"/>
      <c r="B93" s="44"/>
      <c r="C93" s="29"/>
      <c r="D93" s="73" t="s">
        <v>208</v>
      </c>
      <c r="E93" s="73" t="s">
        <v>209</v>
      </c>
      <c r="F93" s="26">
        <v>125.5</v>
      </c>
      <c r="G93" s="28">
        <v>25.1</v>
      </c>
      <c r="H93" s="28">
        <v>83.4</v>
      </c>
      <c r="I93" s="28">
        <v>33.36</v>
      </c>
      <c r="J93" s="28">
        <v>58.46</v>
      </c>
      <c r="K93" s="25">
        <v>8</v>
      </c>
      <c r="L93" s="25" t="s">
        <v>31</v>
      </c>
      <c r="M93" s="86"/>
    </row>
    <row r="94" ht="35" customHeight="1" spans="1:13">
      <c r="A94" s="43"/>
      <c r="B94" s="44"/>
      <c r="C94" s="29"/>
      <c r="D94" s="73" t="s">
        <v>210</v>
      </c>
      <c r="E94" s="73" t="s">
        <v>211</v>
      </c>
      <c r="F94" s="26">
        <v>126.5</v>
      </c>
      <c r="G94" s="28">
        <v>25.3</v>
      </c>
      <c r="H94" s="28">
        <v>81.88</v>
      </c>
      <c r="I94" s="28">
        <v>32.75</v>
      </c>
      <c r="J94" s="28">
        <v>58.05</v>
      </c>
      <c r="K94" s="25">
        <v>9</v>
      </c>
      <c r="L94" s="25" t="s">
        <v>31</v>
      </c>
      <c r="M94" s="86"/>
    </row>
    <row r="95" ht="35" customHeight="1" spans="1:13">
      <c r="A95" s="43"/>
      <c r="B95" s="44"/>
      <c r="C95" s="29"/>
      <c r="D95" s="73" t="s">
        <v>212</v>
      </c>
      <c r="E95" s="73" t="s">
        <v>213</v>
      </c>
      <c r="F95" s="26">
        <v>121.5</v>
      </c>
      <c r="G95" s="28">
        <v>24.3</v>
      </c>
      <c r="H95" s="28">
        <v>78.98</v>
      </c>
      <c r="I95" s="28">
        <v>31.59</v>
      </c>
      <c r="J95" s="28">
        <v>55.89</v>
      </c>
      <c r="K95" s="25">
        <v>10</v>
      </c>
      <c r="L95" s="25" t="s">
        <v>31</v>
      </c>
      <c r="M95" s="86"/>
    </row>
    <row r="96" ht="35" customHeight="1" spans="1:13">
      <c r="A96" s="43"/>
      <c r="B96" s="44"/>
      <c r="C96" s="29"/>
      <c r="D96" s="73" t="s">
        <v>214</v>
      </c>
      <c r="E96" s="119" t="s">
        <v>215</v>
      </c>
      <c r="F96" s="26">
        <v>110</v>
      </c>
      <c r="G96" s="28">
        <v>22</v>
      </c>
      <c r="H96" s="29">
        <v>83.2</v>
      </c>
      <c r="I96" s="28">
        <v>33.28</v>
      </c>
      <c r="J96" s="28">
        <v>55.28</v>
      </c>
      <c r="K96" s="25">
        <v>11</v>
      </c>
      <c r="L96" s="25" t="s">
        <v>31</v>
      </c>
      <c r="M96" s="86"/>
    </row>
    <row r="97" ht="35" customHeight="1" spans="1:13">
      <c r="A97" s="43"/>
      <c r="B97" s="44"/>
      <c r="C97" s="29"/>
      <c r="D97" s="73" t="s">
        <v>216</v>
      </c>
      <c r="E97" s="119" t="s">
        <v>217</v>
      </c>
      <c r="F97" s="26">
        <v>110</v>
      </c>
      <c r="G97" s="28">
        <v>22</v>
      </c>
      <c r="H97" s="28">
        <v>82.5</v>
      </c>
      <c r="I97" s="28">
        <v>33</v>
      </c>
      <c r="J97" s="28">
        <v>55</v>
      </c>
      <c r="K97" s="25">
        <v>12</v>
      </c>
      <c r="L97" s="25" t="s">
        <v>31</v>
      </c>
      <c r="M97" s="86"/>
    </row>
    <row r="98" ht="35" customHeight="1" spans="1:13">
      <c r="A98" s="47"/>
      <c r="B98" s="48"/>
      <c r="C98" s="38"/>
      <c r="D98" s="98" t="s">
        <v>218</v>
      </c>
      <c r="E98" s="98" t="s">
        <v>219</v>
      </c>
      <c r="F98" s="35">
        <v>111</v>
      </c>
      <c r="G98" s="37">
        <v>22.2</v>
      </c>
      <c r="H98" s="37" t="s">
        <v>80</v>
      </c>
      <c r="I98" s="37">
        <v>0</v>
      </c>
      <c r="J98" s="37">
        <v>22.2</v>
      </c>
      <c r="K98" s="34">
        <v>13</v>
      </c>
      <c r="L98" s="34" t="s">
        <v>31</v>
      </c>
      <c r="M98" s="87"/>
    </row>
    <row r="99" ht="35" customHeight="1" spans="1:13">
      <c r="A99" s="14" t="s">
        <v>220</v>
      </c>
      <c r="B99" s="15" t="s">
        <v>84</v>
      </c>
      <c r="C99" s="16">
        <v>1</v>
      </c>
      <c r="D99" s="69" t="s">
        <v>221</v>
      </c>
      <c r="E99" s="70" t="str">
        <f>VLOOKUP($D99,[2]总表!$B:$AY,COLUMN(C99),FALSE)</f>
        <v>1162061000922</v>
      </c>
      <c r="F99" s="70">
        <v>169.5</v>
      </c>
      <c r="G99" s="19">
        <f t="shared" ref="G99:G119" si="12">ROUND(F99/3*0.6,2)</f>
        <v>33.9</v>
      </c>
      <c r="H99" s="71">
        <f>VLOOKUP($D99,[2]总表!$B:$AX,COLUMN(G99),FALSE)</f>
        <v>79.82</v>
      </c>
      <c r="I99" s="19">
        <f t="shared" ref="I99:I119" si="13">ROUND(N(H99)*0.4,2)</f>
        <v>31.93</v>
      </c>
      <c r="J99" s="19">
        <f t="shared" ref="J99:J119" si="14">G99+I99</f>
        <v>65.83</v>
      </c>
      <c r="K99" s="16">
        <v>1</v>
      </c>
      <c r="L99" s="42" t="s">
        <v>20</v>
      </c>
      <c r="M99" s="72"/>
    </row>
    <row r="100" ht="35" customHeight="1" spans="1:13">
      <c r="A100" s="23"/>
      <c r="B100" s="24"/>
      <c r="C100" s="25"/>
      <c r="D100" s="73" t="s">
        <v>222</v>
      </c>
      <c r="E100" s="74" t="str">
        <f>VLOOKUP($D100,[2]总表!$B:$AY,COLUMN(C100),FALSE)</f>
        <v>1162061402723</v>
      </c>
      <c r="F100" s="74">
        <v>151</v>
      </c>
      <c r="G100" s="28">
        <f t="shared" si="12"/>
        <v>30.2</v>
      </c>
      <c r="H100" s="75">
        <f>VLOOKUP($D100,[2]总表!$B:$AX,COLUMN(G100),FALSE)</f>
        <v>82.94</v>
      </c>
      <c r="I100" s="28">
        <f t="shared" si="13"/>
        <v>33.18</v>
      </c>
      <c r="J100" s="28">
        <f t="shared" si="14"/>
        <v>63.38</v>
      </c>
      <c r="K100" s="25">
        <v>2</v>
      </c>
      <c r="L100" s="25" t="s">
        <v>31</v>
      </c>
      <c r="M100" s="76"/>
    </row>
    <row r="101" ht="35" customHeight="1" spans="1:13">
      <c r="A101" s="88"/>
      <c r="B101" s="89"/>
      <c r="C101" s="67"/>
      <c r="D101" s="91" t="s">
        <v>223</v>
      </c>
      <c r="E101" s="92" t="str">
        <f>VLOOKUP($D101,[2]总表!$B:$AY,COLUMN(C101),FALSE)</f>
        <v>1162060503608</v>
      </c>
      <c r="F101" s="92">
        <v>147</v>
      </c>
      <c r="G101" s="65">
        <f t="shared" si="12"/>
        <v>29.4</v>
      </c>
      <c r="H101" s="94">
        <f>VLOOKUP($D101,[2]总表!$B:$AX,COLUMN(G101),FALSE)</f>
        <v>76.74</v>
      </c>
      <c r="I101" s="65">
        <f t="shared" si="13"/>
        <v>30.7</v>
      </c>
      <c r="J101" s="65">
        <f t="shared" si="14"/>
        <v>60.1</v>
      </c>
      <c r="K101" s="67">
        <v>3</v>
      </c>
      <c r="L101" s="67" t="s">
        <v>31</v>
      </c>
      <c r="M101" s="95"/>
    </row>
    <row r="102" ht="35" customHeight="1" spans="1:13">
      <c r="A102" s="14" t="s">
        <v>224</v>
      </c>
      <c r="B102" s="15" t="s">
        <v>92</v>
      </c>
      <c r="C102" s="16">
        <v>1</v>
      </c>
      <c r="D102" s="69" t="s">
        <v>225</v>
      </c>
      <c r="E102" s="70" t="s">
        <v>226</v>
      </c>
      <c r="F102" s="70">
        <v>163.5</v>
      </c>
      <c r="G102" s="19">
        <f t="shared" si="12"/>
        <v>32.7</v>
      </c>
      <c r="H102" s="71">
        <v>83.36</v>
      </c>
      <c r="I102" s="19">
        <f t="shared" si="13"/>
        <v>33.34</v>
      </c>
      <c r="J102" s="19">
        <f t="shared" si="14"/>
        <v>66.04</v>
      </c>
      <c r="K102" s="16">
        <v>1</v>
      </c>
      <c r="L102" s="42" t="s">
        <v>20</v>
      </c>
      <c r="M102" s="72"/>
    </row>
    <row r="103" ht="35" customHeight="1" spans="1:13">
      <c r="A103" s="23"/>
      <c r="B103" s="24"/>
      <c r="C103" s="25"/>
      <c r="D103" s="73" t="s">
        <v>227</v>
      </c>
      <c r="E103" s="74" t="s">
        <v>228</v>
      </c>
      <c r="F103" s="74">
        <v>148</v>
      </c>
      <c r="G103" s="28">
        <f t="shared" si="12"/>
        <v>29.6</v>
      </c>
      <c r="H103" s="75">
        <v>82.48</v>
      </c>
      <c r="I103" s="28">
        <f t="shared" si="13"/>
        <v>32.99</v>
      </c>
      <c r="J103" s="28">
        <f t="shared" si="14"/>
        <v>62.59</v>
      </c>
      <c r="K103" s="25">
        <v>2</v>
      </c>
      <c r="L103" s="25" t="s">
        <v>31</v>
      </c>
      <c r="M103" s="76"/>
    </row>
    <row r="104" ht="35" customHeight="1" spans="1:13">
      <c r="A104" s="77"/>
      <c r="B104" s="78"/>
      <c r="C104" s="79"/>
      <c r="D104" s="80" t="s">
        <v>229</v>
      </c>
      <c r="E104" s="81" t="s">
        <v>230</v>
      </c>
      <c r="F104" s="81">
        <v>152.5</v>
      </c>
      <c r="G104" s="82">
        <f t="shared" si="12"/>
        <v>30.5</v>
      </c>
      <c r="H104" s="83">
        <v>79.24</v>
      </c>
      <c r="I104" s="82">
        <f t="shared" si="13"/>
        <v>31.7</v>
      </c>
      <c r="J104" s="82">
        <f t="shared" si="14"/>
        <v>62.2</v>
      </c>
      <c r="K104" s="79">
        <v>3</v>
      </c>
      <c r="L104" s="79" t="s">
        <v>31</v>
      </c>
      <c r="M104" s="84"/>
    </row>
    <row r="105" ht="35" customHeight="1" spans="1:13">
      <c r="A105" s="14" t="s">
        <v>231</v>
      </c>
      <c r="B105" s="15" t="s">
        <v>17</v>
      </c>
      <c r="C105" s="16">
        <v>5</v>
      </c>
      <c r="D105" s="69" t="s">
        <v>232</v>
      </c>
      <c r="E105" s="70" t="s">
        <v>233</v>
      </c>
      <c r="F105" s="18">
        <v>193</v>
      </c>
      <c r="G105" s="19">
        <f t="shared" si="12"/>
        <v>38.6</v>
      </c>
      <c r="H105" s="19">
        <v>84.6</v>
      </c>
      <c r="I105" s="19">
        <f t="shared" si="13"/>
        <v>33.84</v>
      </c>
      <c r="J105" s="19">
        <f t="shared" si="14"/>
        <v>72.44</v>
      </c>
      <c r="K105" s="16">
        <v>1</v>
      </c>
      <c r="L105" s="42" t="s">
        <v>20</v>
      </c>
      <c r="M105" s="72"/>
    </row>
    <row r="106" ht="35" customHeight="1" spans="1:13">
      <c r="A106" s="23"/>
      <c r="B106" s="24"/>
      <c r="C106" s="25"/>
      <c r="D106" s="73" t="s">
        <v>234</v>
      </c>
      <c r="E106" s="74" t="s">
        <v>235</v>
      </c>
      <c r="F106" s="27">
        <v>184.5</v>
      </c>
      <c r="G106" s="28">
        <f t="shared" si="12"/>
        <v>36.9</v>
      </c>
      <c r="H106" s="28">
        <v>84.42</v>
      </c>
      <c r="I106" s="28">
        <f t="shared" si="13"/>
        <v>33.77</v>
      </c>
      <c r="J106" s="28">
        <f t="shared" si="14"/>
        <v>70.67</v>
      </c>
      <c r="K106" s="25">
        <v>2</v>
      </c>
      <c r="L106" s="45" t="s">
        <v>20</v>
      </c>
      <c r="M106" s="76"/>
    </row>
    <row r="107" ht="35" customHeight="1" spans="1:13">
      <c r="A107" s="23"/>
      <c r="B107" s="24"/>
      <c r="C107" s="25"/>
      <c r="D107" s="73" t="s">
        <v>236</v>
      </c>
      <c r="E107" s="74" t="s">
        <v>237</v>
      </c>
      <c r="F107" s="27">
        <v>177.5</v>
      </c>
      <c r="G107" s="28">
        <f t="shared" si="12"/>
        <v>35.5</v>
      </c>
      <c r="H107" s="28">
        <v>81.94</v>
      </c>
      <c r="I107" s="28">
        <f t="shared" si="13"/>
        <v>32.78</v>
      </c>
      <c r="J107" s="28">
        <f t="shared" si="14"/>
        <v>68.28</v>
      </c>
      <c r="K107" s="25">
        <v>3</v>
      </c>
      <c r="L107" s="45" t="s">
        <v>20</v>
      </c>
      <c r="M107" s="76"/>
    </row>
    <row r="108" ht="35" customHeight="1" spans="1:13">
      <c r="A108" s="23"/>
      <c r="B108" s="24"/>
      <c r="C108" s="25"/>
      <c r="D108" s="73" t="s">
        <v>238</v>
      </c>
      <c r="E108" s="74" t="s">
        <v>239</v>
      </c>
      <c r="F108" s="27">
        <v>171.5</v>
      </c>
      <c r="G108" s="28">
        <f t="shared" si="12"/>
        <v>34.3</v>
      </c>
      <c r="H108" s="28">
        <v>84.34</v>
      </c>
      <c r="I108" s="28">
        <f t="shared" si="13"/>
        <v>33.74</v>
      </c>
      <c r="J108" s="28">
        <f t="shared" si="14"/>
        <v>68.04</v>
      </c>
      <c r="K108" s="25">
        <v>4</v>
      </c>
      <c r="L108" s="45" t="s">
        <v>20</v>
      </c>
      <c r="M108" s="76"/>
    </row>
    <row r="109" ht="35" customHeight="1" spans="1:13">
      <c r="A109" s="23"/>
      <c r="B109" s="24"/>
      <c r="C109" s="25"/>
      <c r="D109" s="73" t="s">
        <v>240</v>
      </c>
      <c r="E109" s="74" t="s">
        <v>241</v>
      </c>
      <c r="F109" s="27">
        <v>161.5</v>
      </c>
      <c r="G109" s="28">
        <f t="shared" si="12"/>
        <v>32.3</v>
      </c>
      <c r="H109" s="28">
        <v>87.22</v>
      </c>
      <c r="I109" s="28">
        <f t="shared" si="13"/>
        <v>34.89</v>
      </c>
      <c r="J109" s="28">
        <f t="shared" si="14"/>
        <v>67.19</v>
      </c>
      <c r="K109" s="25">
        <v>5</v>
      </c>
      <c r="L109" s="45" t="s">
        <v>20</v>
      </c>
      <c r="M109" s="76"/>
    </row>
    <row r="110" ht="35" customHeight="1" spans="1:13">
      <c r="A110" s="23"/>
      <c r="B110" s="102"/>
      <c r="C110" s="25"/>
      <c r="D110" s="73" t="s">
        <v>242</v>
      </c>
      <c r="E110" s="74" t="s">
        <v>243</v>
      </c>
      <c r="F110" s="27">
        <v>165.5</v>
      </c>
      <c r="G110" s="28">
        <f t="shared" si="12"/>
        <v>33.1</v>
      </c>
      <c r="H110" s="28">
        <v>83.66</v>
      </c>
      <c r="I110" s="28">
        <f t="shared" si="13"/>
        <v>33.46</v>
      </c>
      <c r="J110" s="28">
        <f t="shared" si="14"/>
        <v>66.56</v>
      </c>
      <c r="K110" s="25">
        <v>6</v>
      </c>
      <c r="L110" s="25" t="s">
        <v>31</v>
      </c>
      <c r="M110" s="76"/>
    </row>
    <row r="111" ht="35" customHeight="1" spans="1:13">
      <c r="A111" s="23"/>
      <c r="B111" s="102"/>
      <c r="C111" s="25"/>
      <c r="D111" s="73" t="s">
        <v>244</v>
      </c>
      <c r="E111" s="74" t="s">
        <v>245</v>
      </c>
      <c r="F111" s="27">
        <v>160.5</v>
      </c>
      <c r="G111" s="28">
        <f t="shared" si="12"/>
        <v>32.1</v>
      </c>
      <c r="H111" s="28">
        <v>83.52</v>
      </c>
      <c r="I111" s="28">
        <f t="shared" si="13"/>
        <v>33.41</v>
      </c>
      <c r="J111" s="28">
        <f t="shared" si="14"/>
        <v>65.51</v>
      </c>
      <c r="K111" s="25">
        <v>7</v>
      </c>
      <c r="L111" s="25" t="s">
        <v>31</v>
      </c>
      <c r="M111" s="76"/>
    </row>
    <row r="112" ht="35" customHeight="1" spans="1:13">
      <c r="A112" s="23"/>
      <c r="B112" s="102"/>
      <c r="C112" s="25"/>
      <c r="D112" s="73" t="s">
        <v>246</v>
      </c>
      <c r="E112" s="74" t="s">
        <v>247</v>
      </c>
      <c r="F112" s="27">
        <v>156</v>
      </c>
      <c r="G112" s="28">
        <f t="shared" si="12"/>
        <v>31.2</v>
      </c>
      <c r="H112" s="28">
        <v>83.6</v>
      </c>
      <c r="I112" s="28">
        <f t="shared" si="13"/>
        <v>33.44</v>
      </c>
      <c r="J112" s="28">
        <f t="shared" si="14"/>
        <v>64.64</v>
      </c>
      <c r="K112" s="25">
        <v>8</v>
      </c>
      <c r="L112" s="25" t="s">
        <v>31</v>
      </c>
      <c r="M112" s="76"/>
    </row>
    <row r="113" ht="35" customHeight="1" spans="1:13">
      <c r="A113" s="23"/>
      <c r="B113" s="102"/>
      <c r="C113" s="25"/>
      <c r="D113" s="73" t="s">
        <v>248</v>
      </c>
      <c r="E113" s="74" t="s">
        <v>249</v>
      </c>
      <c r="F113" s="27">
        <v>160.5</v>
      </c>
      <c r="G113" s="28">
        <f t="shared" si="12"/>
        <v>32.1</v>
      </c>
      <c r="H113" s="28">
        <v>79.54</v>
      </c>
      <c r="I113" s="28">
        <f t="shared" si="13"/>
        <v>31.82</v>
      </c>
      <c r="J113" s="28">
        <f t="shared" si="14"/>
        <v>63.92</v>
      </c>
      <c r="K113" s="25">
        <v>9</v>
      </c>
      <c r="L113" s="25" t="s">
        <v>31</v>
      </c>
      <c r="M113" s="76"/>
    </row>
    <row r="114" ht="35" customHeight="1" spans="1:13">
      <c r="A114" s="23"/>
      <c r="B114" s="102"/>
      <c r="C114" s="25"/>
      <c r="D114" s="73" t="s">
        <v>250</v>
      </c>
      <c r="E114" s="74" t="s">
        <v>251</v>
      </c>
      <c r="F114" s="27">
        <v>159.5</v>
      </c>
      <c r="G114" s="28">
        <f t="shared" si="12"/>
        <v>31.9</v>
      </c>
      <c r="H114" s="28">
        <v>77.9</v>
      </c>
      <c r="I114" s="28">
        <f t="shared" si="13"/>
        <v>31.16</v>
      </c>
      <c r="J114" s="28">
        <f t="shared" si="14"/>
        <v>63.06</v>
      </c>
      <c r="K114" s="25">
        <v>10</v>
      </c>
      <c r="L114" s="25" t="s">
        <v>31</v>
      </c>
      <c r="M114" s="76"/>
    </row>
    <row r="115" ht="35" customHeight="1" spans="1:13">
      <c r="A115" s="23"/>
      <c r="B115" s="102"/>
      <c r="C115" s="25"/>
      <c r="D115" s="73" t="s">
        <v>252</v>
      </c>
      <c r="E115" s="74" t="s">
        <v>253</v>
      </c>
      <c r="F115" s="27">
        <v>157.5</v>
      </c>
      <c r="G115" s="28">
        <f t="shared" si="12"/>
        <v>31.5</v>
      </c>
      <c r="H115" s="28">
        <v>78.16</v>
      </c>
      <c r="I115" s="28">
        <f t="shared" si="13"/>
        <v>31.26</v>
      </c>
      <c r="J115" s="28">
        <f t="shared" si="14"/>
        <v>62.76</v>
      </c>
      <c r="K115" s="25">
        <v>11</v>
      </c>
      <c r="L115" s="25" t="s">
        <v>31</v>
      </c>
      <c r="M115" s="76"/>
    </row>
    <row r="116" ht="35" customHeight="1" spans="1:13">
      <c r="A116" s="23"/>
      <c r="B116" s="102"/>
      <c r="C116" s="25"/>
      <c r="D116" s="73" t="s">
        <v>254</v>
      </c>
      <c r="E116" s="74" t="s">
        <v>255</v>
      </c>
      <c r="F116" s="27">
        <v>147.5</v>
      </c>
      <c r="G116" s="28">
        <f t="shared" si="12"/>
        <v>29.5</v>
      </c>
      <c r="H116" s="28">
        <v>81</v>
      </c>
      <c r="I116" s="28">
        <f t="shared" si="13"/>
        <v>32.4</v>
      </c>
      <c r="J116" s="28">
        <f t="shared" si="14"/>
        <v>61.9</v>
      </c>
      <c r="K116" s="25">
        <v>12</v>
      </c>
      <c r="L116" s="25" t="s">
        <v>31</v>
      </c>
      <c r="M116" s="76"/>
    </row>
    <row r="117" ht="35" customHeight="1" spans="1:13">
      <c r="A117" s="23"/>
      <c r="B117" s="102"/>
      <c r="C117" s="25"/>
      <c r="D117" s="73" t="s">
        <v>256</v>
      </c>
      <c r="E117" s="74" t="s">
        <v>257</v>
      </c>
      <c r="F117" s="27">
        <v>148.5</v>
      </c>
      <c r="G117" s="28">
        <f t="shared" si="12"/>
        <v>29.7</v>
      </c>
      <c r="H117" s="28">
        <v>80.3</v>
      </c>
      <c r="I117" s="28">
        <f t="shared" si="13"/>
        <v>32.12</v>
      </c>
      <c r="J117" s="28">
        <f t="shared" si="14"/>
        <v>61.82</v>
      </c>
      <c r="K117" s="25">
        <v>13</v>
      </c>
      <c r="L117" s="25" t="s">
        <v>31</v>
      </c>
      <c r="M117" s="76"/>
    </row>
    <row r="118" ht="35" customHeight="1" spans="1:13">
      <c r="A118" s="23"/>
      <c r="B118" s="102"/>
      <c r="C118" s="25"/>
      <c r="D118" s="73" t="s">
        <v>258</v>
      </c>
      <c r="E118" s="74" t="s">
        <v>259</v>
      </c>
      <c r="F118" s="27">
        <v>147.5</v>
      </c>
      <c r="G118" s="28">
        <f t="shared" si="12"/>
        <v>29.5</v>
      </c>
      <c r="H118" s="28">
        <v>79.92</v>
      </c>
      <c r="I118" s="28">
        <f t="shared" si="13"/>
        <v>31.97</v>
      </c>
      <c r="J118" s="28">
        <f t="shared" si="14"/>
        <v>61.47</v>
      </c>
      <c r="K118" s="25">
        <v>14</v>
      </c>
      <c r="L118" s="25" t="s">
        <v>31</v>
      </c>
      <c r="M118" s="76"/>
    </row>
    <row r="119" ht="35" customHeight="1" spans="1:13">
      <c r="A119" s="32"/>
      <c r="B119" s="33"/>
      <c r="C119" s="34"/>
      <c r="D119" s="98" t="s">
        <v>260</v>
      </c>
      <c r="E119" s="99" t="s">
        <v>261</v>
      </c>
      <c r="F119" s="36">
        <v>153.5</v>
      </c>
      <c r="G119" s="37">
        <f t="shared" si="12"/>
        <v>30.7</v>
      </c>
      <c r="H119" s="37" t="s">
        <v>80</v>
      </c>
      <c r="I119" s="37">
        <f t="shared" si="13"/>
        <v>0</v>
      </c>
      <c r="J119" s="37">
        <f t="shared" si="14"/>
        <v>30.7</v>
      </c>
      <c r="K119" s="34">
        <v>15</v>
      </c>
      <c r="L119" s="34" t="s">
        <v>31</v>
      </c>
      <c r="M119" s="101"/>
    </row>
    <row r="120" ht="35" customHeight="1" spans="1:13">
      <c r="A120" s="115" t="s">
        <v>262</v>
      </c>
      <c r="B120" s="41" t="s">
        <v>51</v>
      </c>
      <c r="C120" s="20">
        <v>5</v>
      </c>
      <c r="D120" s="17" t="s">
        <v>263</v>
      </c>
      <c r="E120" s="17" t="s">
        <v>264</v>
      </c>
      <c r="F120" s="17">
        <v>164</v>
      </c>
      <c r="G120" s="19">
        <v>32.8</v>
      </c>
      <c r="H120" s="19">
        <v>85.28</v>
      </c>
      <c r="I120" s="19">
        <v>34.11</v>
      </c>
      <c r="J120" s="19">
        <v>66.91</v>
      </c>
      <c r="K120" s="16">
        <v>1</v>
      </c>
      <c r="L120" s="42" t="s">
        <v>20</v>
      </c>
      <c r="M120" s="85"/>
    </row>
    <row r="121" ht="35" customHeight="1" spans="1:13">
      <c r="A121" s="43"/>
      <c r="B121" s="44"/>
      <c r="C121" s="29"/>
      <c r="D121" s="26" t="s">
        <v>265</v>
      </c>
      <c r="E121" s="26" t="s">
        <v>266</v>
      </c>
      <c r="F121" s="26">
        <v>155.5</v>
      </c>
      <c r="G121" s="28">
        <v>31.1</v>
      </c>
      <c r="H121" s="28">
        <v>86.78</v>
      </c>
      <c r="I121" s="28">
        <v>34.71</v>
      </c>
      <c r="J121" s="28">
        <v>65.81</v>
      </c>
      <c r="K121" s="25">
        <v>2</v>
      </c>
      <c r="L121" s="45" t="s">
        <v>20</v>
      </c>
      <c r="M121" s="86"/>
    </row>
    <row r="122" ht="35" customHeight="1" spans="1:13">
      <c r="A122" s="43"/>
      <c r="B122" s="44"/>
      <c r="C122" s="29"/>
      <c r="D122" s="26" t="s">
        <v>267</v>
      </c>
      <c r="E122" s="26" t="s">
        <v>268</v>
      </c>
      <c r="F122" s="26">
        <v>158</v>
      </c>
      <c r="G122" s="28">
        <v>31.6</v>
      </c>
      <c r="H122" s="28">
        <v>84.2</v>
      </c>
      <c r="I122" s="28">
        <v>33.68</v>
      </c>
      <c r="J122" s="28">
        <v>65.28</v>
      </c>
      <c r="K122" s="25">
        <v>3</v>
      </c>
      <c r="L122" s="45" t="s">
        <v>20</v>
      </c>
      <c r="M122" s="86"/>
    </row>
    <row r="123" ht="35" customHeight="1" spans="1:13">
      <c r="A123" s="43"/>
      <c r="B123" s="44"/>
      <c r="C123" s="29"/>
      <c r="D123" s="26" t="s">
        <v>269</v>
      </c>
      <c r="E123" s="26" t="s">
        <v>270</v>
      </c>
      <c r="F123" s="26">
        <v>155.5</v>
      </c>
      <c r="G123" s="28">
        <v>31.1</v>
      </c>
      <c r="H123" s="28">
        <v>83.48</v>
      </c>
      <c r="I123" s="28">
        <v>33.39</v>
      </c>
      <c r="J123" s="28">
        <v>64.49</v>
      </c>
      <c r="K123" s="25">
        <v>4</v>
      </c>
      <c r="L123" s="45" t="s">
        <v>20</v>
      </c>
      <c r="M123" s="86"/>
    </row>
    <row r="124" ht="35" customHeight="1" spans="1:13">
      <c r="A124" s="43"/>
      <c r="B124" s="44"/>
      <c r="C124" s="29"/>
      <c r="D124" s="26" t="s">
        <v>271</v>
      </c>
      <c r="E124" s="26" t="s">
        <v>272</v>
      </c>
      <c r="F124" s="26">
        <v>155.5</v>
      </c>
      <c r="G124" s="28">
        <v>31.1</v>
      </c>
      <c r="H124" s="28">
        <v>83.1</v>
      </c>
      <c r="I124" s="28">
        <v>33.24</v>
      </c>
      <c r="J124" s="28">
        <v>64.34</v>
      </c>
      <c r="K124" s="25">
        <v>5</v>
      </c>
      <c r="L124" s="45" t="s">
        <v>20</v>
      </c>
      <c r="M124" s="86"/>
    </row>
    <row r="125" ht="35" customHeight="1" spans="1:13">
      <c r="A125" s="43"/>
      <c r="B125" s="44"/>
      <c r="C125" s="29"/>
      <c r="D125" s="26" t="s">
        <v>273</v>
      </c>
      <c r="E125" s="26" t="s">
        <v>274</v>
      </c>
      <c r="F125" s="26">
        <v>155.5</v>
      </c>
      <c r="G125" s="28">
        <v>31.1</v>
      </c>
      <c r="H125" s="28">
        <v>82.6</v>
      </c>
      <c r="I125" s="28">
        <v>33.04</v>
      </c>
      <c r="J125" s="28">
        <v>64.14</v>
      </c>
      <c r="K125" s="25">
        <v>6</v>
      </c>
      <c r="L125" s="25" t="s">
        <v>31</v>
      </c>
      <c r="M125" s="86"/>
    </row>
    <row r="126" ht="35" customHeight="1" spans="1:13">
      <c r="A126" s="43"/>
      <c r="B126" s="44"/>
      <c r="C126" s="29"/>
      <c r="D126" s="26" t="s">
        <v>275</v>
      </c>
      <c r="E126" s="26" t="s">
        <v>276</v>
      </c>
      <c r="F126" s="26">
        <v>151.5</v>
      </c>
      <c r="G126" s="28">
        <v>30.3</v>
      </c>
      <c r="H126" s="28">
        <v>84.3</v>
      </c>
      <c r="I126" s="28">
        <v>33.72</v>
      </c>
      <c r="J126" s="28">
        <v>64.02</v>
      </c>
      <c r="K126" s="25">
        <v>7</v>
      </c>
      <c r="L126" s="25" t="s">
        <v>31</v>
      </c>
      <c r="M126" s="86"/>
    </row>
    <row r="127" ht="35" customHeight="1" spans="1:13">
      <c r="A127" s="43"/>
      <c r="B127" s="44"/>
      <c r="C127" s="29"/>
      <c r="D127" s="26" t="s">
        <v>277</v>
      </c>
      <c r="E127" s="26" t="s">
        <v>278</v>
      </c>
      <c r="F127" s="26">
        <v>155</v>
      </c>
      <c r="G127" s="28">
        <v>31</v>
      </c>
      <c r="H127" s="28">
        <v>82.22</v>
      </c>
      <c r="I127" s="28">
        <v>32.89</v>
      </c>
      <c r="J127" s="28">
        <v>63.89</v>
      </c>
      <c r="K127" s="25">
        <v>8</v>
      </c>
      <c r="L127" s="25" t="s">
        <v>31</v>
      </c>
      <c r="M127" s="86"/>
    </row>
    <row r="128" ht="35" customHeight="1" spans="1:13">
      <c r="A128" s="43"/>
      <c r="B128" s="44"/>
      <c r="C128" s="29"/>
      <c r="D128" s="26" t="s">
        <v>279</v>
      </c>
      <c r="E128" s="26" t="s">
        <v>280</v>
      </c>
      <c r="F128" s="26">
        <v>151.5</v>
      </c>
      <c r="G128" s="28">
        <v>30.3</v>
      </c>
      <c r="H128" s="28">
        <v>83.46</v>
      </c>
      <c r="I128" s="28">
        <v>33.38</v>
      </c>
      <c r="J128" s="28">
        <v>63.68</v>
      </c>
      <c r="K128" s="25">
        <v>9</v>
      </c>
      <c r="L128" s="25" t="s">
        <v>31</v>
      </c>
      <c r="M128" s="86"/>
    </row>
    <row r="129" ht="35" customHeight="1" spans="1:13">
      <c r="A129" s="43"/>
      <c r="B129" s="44"/>
      <c r="C129" s="29"/>
      <c r="D129" s="26" t="s">
        <v>281</v>
      </c>
      <c r="E129" s="26" t="s">
        <v>282</v>
      </c>
      <c r="F129" s="26">
        <v>143</v>
      </c>
      <c r="G129" s="28">
        <v>28.6</v>
      </c>
      <c r="H129" s="28">
        <v>85.82</v>
      </c>
      <c r="I129" s="28">
        <v>34.33</v>
      </c>
      <c r="J129" s="28">
        <v>62.93</v>
      </c>
      <c r="K129" s="25">
        <v>10</v>
      </c>
      <c r="L129" s="25" t="s">
        <v>31</v>
      </c>
      <c r="M129" s="86"/>
    </row>
    <row r="130" ht="35" customHeight="1" spans="1:13">
      <c r="A130" s="43"/>
      <c r="B130" s="44"/>
      <c r="C130" s="29"/>
      <c r="D130" s="26" t="s">
        <v>283</v>
      </c>
      <c r="E130" s="26" t="s">
        <v>284</v>
      </c>
      <c r="F130" s="26">
        <v>145</v>
      </c>
      <c r="G130" s="28">
        <v>29</v>
      </c>
      <c r="H130" s="28">
        <v>83.74</v>
      </c>
      <c r="I130" s="28">
        <v>33.5</v>
      </c>
      <c r="J130" s="28">
        <v>62.5</v>
      </c>
      <c r="K130" s="25">
        <v>11</v>
      </c>
      <c r="L130" s="25" t="s">
        <v>31</v>
      </c>
      <c r="M130" s="86"/>
    </row>
    <row r="131" ht="35" customHeight="1" spans="1:13">
      <c r="A131" s="43"/>
      <c r="B131" s="44"/>
      <c r="C131" s="29"/>
      <c r="D131" s="26" t="s">
        <v>285</v>
      </c>
      <c r="E131" s="26" t="s">
        <v>286</v>
      </c>
      <c r="F131" s="26">
        <v>133.5</v>
      </c>
      <c r="G131" s="28">
        <v>26.7</v>
      </c>
      <c r="H131" s="28">
        <v>82.28</v>
      </c>
      <c r="I131" s="28">
        <v>32.91</v>
      </c>
      <c r="J131" s="28">
        <v>59.61</v>
      </c>
      <c r="K131" s="25">
        <v>12</v>
      </c>
      <c r="L131" s="25" t="s">
        <v>31</v>
      </c>
      <c r="M131" s="86"/>
    </row>
    <row r="132" ht="35" customHeight="1" spans="1:13">
      <c r="A132" s="43"/>
      <c r="B132" s="44"/>
      <c r="C132" s="29"/>
      <c r="D132" s="26" t="s">
        <v>287</v>
      </c>
      <c r="E132" s="26" t="s">
        <v>288</v>
      </c>
      <c r="F132" s="26">
        <v>128</v>
      </c>
      <c r="G132" s="28">
        <v>25.6</v>
      </c>
      <c r="H132" s="28">
        <v>81.68</v>
      </c>
      <c r="I132" s="28">
        <v>32.67</v>
      </c>
      <c r="J132" s="28">
        <v>58.27</v>
      </c>
      <c r="K132" s="25">
        <v>13</v>
      </c>
      <c r="L132" s="25" t="s">
        <v>31</v>
      </c>
      <c r="M132" s="86"/>
    </row>
    <row r="133" ht="35" customHeight="1" spans="1:13">
      <c r="A133" s="43"/>
      <c r="B133" s="44"/>
      <c r="C133" s="29"/>
      <c r="D133" s="26" t="s">
        <v>289</v>
      </c>
      <c r="E133" s="26" t="s">
        <v>290</v>
      </c>
      <c r="F133" s="26">
        <v>112.5</v>
      </c>
      <c r="G133" s="28">
        <v>22.5</v>
      </c>
      <c r="H133" s="29" t="s">
        <v>80</v>
      </c>
      <c r="I133" s="28">
        <v>0</v>
      </c>
      <c r="J133" s="28">
        <v>22.5</v>
      </c>
      <c r="K133" s="25">
        <v>14</v>
      </c>
      <c r="L133" s="25" t="s">
        <v>31</v>
      </c>
      <c r="M133" s="86"/>
    </row>
    <row r="134" ht="35" customHeight="1" spans="1:13">
      <c r="A134" s="103"/>
      <c r="B134" s="63"/>
      <c r="C134" s="66"/>
      <c r="D134" s="64" t="s">
        <v>291</v>
      </c>
      <c r="E134" s="64" t="s">
        <v>292</v>
      </c>
      <c r="F134" s="64">
        <v>110.5</v>
      </c>
      <c r="G134" s="65">
        <v>22.1</v>
      </c>
      <c r="H134" s="66" t="s">
        <v>80</v>
      </c>
      <c r="I134" s="65">
        <v>0</v>
      </c>
      <c r="J134" s="65">
        <v>22.1</v>
      </c>
      <c r="K134" s="67">
        <v>15</v>
      </c>
      <c r="L134" s="67" t="s">
        <v>31</v>
      </c>
      <c r="M134" s="104"/>
    </row>
    <row r="135" ht="35" customHeight="1" spans="1:13">
      <c r="A135" s="118" t="s">
        <v>293</v>
      </c>
      <c r="B135" s="41" t="s">
        <v>84</v>
      </c>
      <c r="C135" s="41">
        <v>1</v>
      </c>
      <c r="D135" s="69" t="s">
        <v>294</v>
      </c>
      <c r="E135" s="69" t="s">
        <v>295</v>
      </c>
      <c r="F135" s="17">
        <v>178.5</v>
      </c>
      <c r="G135" s="19">
        <v>35.7</v>
      </c>
      <c r="H135" s="19">
        <v>88.86</v>
      </c>
      <c r="I135" s="19">
        <v>35.54</v>
      </c>
      <c r="J135" s="19">
        <v>71.24</v>
      </c>
      <c r="K135" s="16">
        <v>1</v>
      </c>
      <c r="L135" s="42" t="s">
        <v>20</v>
      </c>
      <c r="M135" s="97"/>
    </row>
    <row r="136" ht="35" customHeight="1" spans="1:13">
      <c r="A136" s="60"/>
      <c r="B136" s="44"/>
      <c r="C136" s="44"/>
      <c r="D136" s="73" t="s">
        <v>296</v>
      </c>
      <c r="E136" s="73" t="s">
        <v>297</v>
      </c>
      <c r="F136" s="26">
        <v>177.5</v>
      </c>
      <c r="G136" s="28">
        <v>35.5</v>
      </c>
      <c r="H136" s="28">
        <v>87.08</v>
      </c>
      <c r="I136" s="28">
        <v>34.83</v>
      </c>
      <c r="J136" s="28">
        <v>70.33</v>
      </c>
      <c r="K136" s="25">
        <v>2</v>
      </c>
      <c r="L136" s="25" t="s">
        <v>31</v>
      </c>
      <c r="M136" s="61"/>
    </row>
    <row r="137" ht="35" customHeight="1" spans="1:13">
      <c r="A137" s="105"/>
      <c r="B137" s="48"/>
      <c r="C137" s="48"/>
      <c r="D137" s="98" t="s">
        <v>298</v>
      </c>
      <c r="E137" s="98" t="s">
        <v>299</v>
      </c>
      <c r="F137" s="35">
        <v>173</v>
      </c>
      <c r="G137" s="37">
        <v>34.6</v>
      </c>
      <c r="H137" s="37">
        <v>84.76</v>
      </c>
      <c r="I137" s="37">
        <v>33.9</v>
      </c>
      <c r="J137" s="37">
        <v>68.5</v>
      </c>
      <c r="K137" s="34">
        <v>3</v>
      </c>
      <c r="L137" s="34" t="s">
        <v>31</v>
      </c>
      <c r="M137" s="106"/>
    </row>
    <row r="138" ht="35" customHeight="1" spans="1:13">
      <c r="A138" s="118" t="s">
        <v>300</v>
      </c>
      <c r="B138" s="41" t="s">
        <v>92</v>
      </c>
      <c r="C138" s="41">
        <v>1</v>
      </c>
      <c r="D138" s="69" t="s">
        <v>301</v>
      </c>
      <c r="E138" s="69" t="s">
        <v>302</v>
      </c>
      <c r="F138" s="17">
        <v>159.5</v>
      </c>
      <c r="G138" s="19">
        <v>31.9</v>
      </c>
      <c r="H138" s="19">
        <v>85.62</v>
      </c>
      <c r="I138" s="19">
        <v>34.25</v>
      </c>
      <c r="J138" s="19">
        <v>66.15</v>
      </c>
      <c r="K138" s="16">
        <v>1</v>
      </c>
      <c r="L138" s="42" t="s">
        <v>20</v>
      </c>
      <c r="M138" s="97"/>
    </row>
    <row r="139" ht="35" customHeight="1" spans="1:13">
      <c r="A139" s="60"/>
      <c r="B139" s="44"/>
      <c r="C139" s="44"/>
      <c r="D139" s="73" t="s">
        <v>303</v>
      </c>
      <c r="E139" s="73" t="s">
        <v>304</v>
      </c>
      <c r="F139" s="26">
        <v>152.5</v>
      </c>
      <c r="G139" s="28">
        <v>30.5</v>
      </c>
      <c r="H139" s="28">
        <v>84.28</v>
      </c>
      <c r="I139" s="28">
        <v>33.71</v>
      </c>
      <c r="J139" s="28">
        <v>64.21</v>
      </c>
      <c r="K139" s="25">
        <v>2</v>
      </c>
      <c r="L139" s="25" t="s">
        <v>31</v>
      </c>
      <c r="M139" s="61"/>
    </row>
    <row r="140" ht="35" customHeight="1" spans="1:13">
      <c r="A140" s="107"/>
      <c r="B140" s="108"/>
      <c r="C140" s="108"/>
      <c r="D140" s="109" t="s">
        <v>305</v>
      </c>
      <c r="E140" s="109" t="s">
        <v>306</v>
      </c>
      <c r="F140" s="110">
        <v>138</v>
      </c>
      <c r="G140" s="111">
        <v>27.6</v>
      </c>
      <c r="H140" s="111">
        <v>83.26</v>
      </c>
      <c r="I140" s="111">
        <v>33.3</v>
      </c>
      <c r="J140" s="111">
        <v>60.9</v>
      </c>
      <c r="K140" s="112">
        <v>3</v>
      </c>
      <c r="L140" s="112" t="s">
        <v>31</v>
      </c>
      <c r="M140" s="113"/>
    </row>
    <row r="141" customHeight="1" spans="1:13">
      <c r="A141" s="114" t="s">
        <v>307</v>
      </c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</row>
  </sheetData>
  <mergeCells count="52">
    <mergeCell ref="A1:M1"/>
    <mergeCell ref="A2:E2"/>
    <mergeCell ref="F2:M2"/>
    <mergeCell ref="A141:M141"/>
    <mergeCell ref="A4:A18"/>
    <mergeCell ref="A19:A33"/>
    <mergeCell ref="A34:A36"/>
    <mergeCell ref="A37:A40"/>
    <mergeCell ref="A41:A55"/>
    <mergeCell ref="A56:A67"/>
    <mergeCell ref="A68:A70"/>
    <mergeCell ref="A71:A73"/>
    <mergeCell ref="A74:A85"/>
    <mergeCell ref="A86:A98"/>
    <mergeCell ref="A99:A101"/>
    <mergeCell ref="A102:A104"/>
    <mergeCell ref="A105:A119"/>
    <mergeCell ref="A120:A134"/>
    <mergeCell ref="A135:A137"/>
    <mergeCell ref="A138:A140"/>
    <mergeCell ref="B4:B18"/>
    <mergeCell ref="B19:B33"/>
    <mergeCell ref="B34:B36"/>
    <mergeCell ref="B37:B40"/>
    <mergeCell ref="B41:B55"/>
    <mergeCell ref="B56:B67"/>
    <mergeCell ref="B68:B70"/>
    <mergeCell ref="B71:B73"/>
    <mergeCell ref="B74:B85"/>
    <mergeCell ref="B86:B98"/>
    <mergeCell ref="B99:B101"/>
    <mergeCell ref="B102:B104"/>
    <mergeCell ref="B105:B119"/>
    <mergeCell ref="B120:B134"/>
    <mergeCell ref="B135:B137"/>
    <mergeCell ref="B138:B140"/>
    <mergeCell ref="C4:C18"/>
    <mergeCell ref="C19:C33"/>
    <mergeCell ref="C34:C36"/>
    <mergeCell ref="C37:C40"/>
    <mergeCell ref="C41:C55"/>
    <mergeCell ref="C56:C67"/>
    <mergeCell ref="C68:C70"/>
    <mergeCell ref="C71:C73"/>
    <mergeCell ref="C74:C85"/>
    <mergeCell ref="C86:C98"/>
    <mergeCell ref="C99:C101"/>
    <mergeCell ref="C102:C104"/>
    <mergeCell ref="C105:C119"/>
    <mergeCell ref="C120:C134"/>
    <mergeCell ref="C135:C137"/>
    <mergeCell ref="C138:C140"/>
  </mergeCells>
  <conditionalFormatting sqref="J19:J33">
    <cfRule type="duplicateValues" dxfId="0" priority="1"/>
  </conditionalFormatting>
  <conditionalFormatting sqref="J56:J70">
    <cfRule type="duplicateValues" dxfId="0" priority="2"/>
  </conditionalFormatting>
  <conditionalFormatting sqref="J71:J85">
    <cfRule type="duplicateValues" dxfId="0" priority="3"/>
  </conditionalFormatting>
  <conditionalFormatting sqref="J86:J119">
    <cfRule type="duplicateValues" dxfId="0" priority="4"/>
  </conditionalFormatting>
  <conditionalFormatting sqref="J120:J134">
    <cfRule type="duplicateValues" dxfId="0" priority="5"/>
  </conditionalFormatting>
  <pageMargins left="0.751388888888889" right="0.751388888888889" top="0.550694444444444" bottom="0.393055555555556" header="0.5" footer="0.118055555555556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白银中心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张启泰</dc:creator>
  <cp:lastModifiedBy>苏东天</cp:lastModifiedBy>
  <dcterms:created xsi:type="dcterms:W3CDTF">2026-06-14T12:01:00Z</dcterms:created>
  <dcterms:modified xsi:type="dcterms:W3CDTF">2026-06-14T13:52:48Z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5F627013AE5045E3921C9E698008DC42_11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